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30" windowWidth="18915" windowHeight="8505"/>
  </bookViews>
  <sheets>
    <sheet name="NFL" sheetId="1" r:id="rId1"/>
    <sheet name="NFL (corrected bets)" sheetId="2" r:id="rId2"/>
  </sheets>
  <calcPr calcId="125725"/>
</workbook>
</file>

<file path=xl/calcChain.xml><?xml version="1.0" encoding="utf-8"?>
<calcChain xmlns="http://schemas.openxmlformats.org/spreadsheetml/2006/main">
  <c r="J12" i="1"/>
  <c r="F40"/>
  <c r="F37"/>
  <c r="F39"/>
  <c r="F34"/>
  <c r="F32" i="2"/>
  <c r="F32" i="1"/>
  <c r="F30"/>
  <c r="F18" i="2"/>
  <c r="I18"/>
  <c r="F38" i="1"/>
  <c r="F27"/>
  <c r="I40" i="2"/>
  <c r="F40"/>
  <c r="I39"/>
  <c r="F39"/>
  <c r="F38"/>
  <c r="I37"/>
  <c r="F37"/>
  <c r="I31"/>
  <c r="F31"/>
  <c r="F34"/>
  <c r="I32"/>
  <c r="I29"/>
  <c r="F29"/>
  <c r="I24"/>
  <c r="J12"/>
  <c r="F30"/>
  <c r="F27"/>
  <c r="F24"/>
  <c r="F21"/>
  <c r="I20"/>
  <c r="F20"/>
  <c r="I19"/>
  <c r="F19"/>
  <c r="F36"/>
  <c r="F35"/>
  <c r="F33"/>
  <c r="F28"/>
  <c r="F26"/>
  <c r="F25"/>
  <c r="F23"/>
  <c r="F22"/>
  <c r="O18"/>
  <c r="N18"/>
  <c r="F16"/>
  <c r="F15"/>
  <c r="I14"/>
  <c r="F14"/>
  <c r="I13"/>
  <c r="F13"/>
  <c r="Q9"/>
  <c r="F12"/>
  <c r="F11"/>
  <c r="Q10"/>
  <c r="F10"/>
  <c r="N9"/>
  <c r="F9"/>
  <c r="N8"/>
  <c r="N10" s="1"/>
  <c r="N11" s="1"/>
  <c r="F8"/>
  <c r="F7"/>
  <c r="F5"/>
  <c r="F3"/>
  <c r="I19" i="1"/>
  <c r="I40"/>
  <c r="I39"/>
  <c r="I37"/>
  <c r="F36"/>
  <c r="F35"/>
  <c r="F33"/>
  <c r="F31"/>
  <c r="I30"/>
  <c r="F29"/>
  <c r="F28"/>
  <c r="F26"/>
  <c r="F25"/>
  <c r="I24"/>
  <c r="F24"/>
  <c r="F23"/>
  <c r="F22"/>
  <c r="F21"/>
  <c r="I20"/>
  <c r="F20"/>
  <c r="F19"/>
  <c r="O18"/>
  <c r="I18"/>
  <c r="F18"/>
  <c r="F16"/>
  <c r="F15"/>
  <c r="I14"/>
  <c r="F14"/>
  <c r="I13"/>
  <c r="F13"/>
  <c r="F12"/>
  <c r="F11"/>
  <c r="Q10"/>
  <c r="F10"/>
  <c r="Q9"/>
  <c r="Q11" s="1"/>
  <c r="N9"/>
  <c r="F9"/>
  <c r="N8"/>
  <c r="N10" s="1"/>
  <c r="N11" s="1"/>
  <c r="F8"/>
  <c r="F7"/>
  <c r="F5"/>
  <c r="F3"/>
  <c r="Q11" i="2" l="1"/>
</calcChain>
</file>

<file path=xl/comments1.xml><?xml version="1.0" encoding="utf-8"?>
<comments xmlns="http://schemas.openxmlformats.org/spreadsheetml/2006/main">
  <authors>
    <author>WinuE</author>
  </authors>
  <commentList>
    <comment ref="C3" authorId="0">
      <text>
        <r>
          <rPr>
            <b/>
            <sz val="8"/>
            <color indexed="81"/>
            <rFont val="Tahoma"/>
            <family val="2"/>
          </rPr>
          <t>System #2</t>
        </r>
      </text>
    </comment>
    <comment ref="C4" authorId="0">
      <text>
        <r>
          <rPr>
            <b/>
            <sz val="8"/>
            <color indexed="81"/>
            <rFont val="Tahoma"/>
            <family val="2"/>
          </rPr>
          <t>System #3</t>
        </r>
      </text>
    </comment>
    <comment ref="C5" authorId="0">
      <text>
        <r>
          <rPr>
            <b/>
            <sz val="8"/>
            <color indexed="81"/>
            <rFont val="Tahoma"/>
            <family val="2"/>
          </rPr>
          <t>System #2</t>
        </r>
      </text>
    </comment>
    <comment ref="C7" authorId="0">
      <text>
        <r>
          <rPr>
            <b/>
            <sz val="8"/>
            <color indexed="81"/>
            <rFont val="Tahoma"/>
            <family val="2"/>
          </rPr>
          <t>Single Bet</t>
        </r>
      </text>
    </comment>
    <comment ref="C8" authorId="0">
      <text>
        <r>
          <rPr>
            <b/>
            <sz val="8"/>
            <color indexed="81"/>
            <rFont val="Tahoma"/>
            <family val="2"/>
          </rPr>
          <t>System #1</t>
        </r>
      </text>
    </comment>
    <comment ref="C9" authorId="0">
      <text>
        <r>
          <rPr>
            <b/>
            <sz val="8"/>
            <color indexed="81"/>
            <rFont val="Tahoma"/>
            <family val="2"/>
          </rPr>
          <t>System #2</t>
        </r>
      </text>
    </comment>
    <comment ref="C10" authorId="0">
      <text>
        <r>
          <rPr>
            <b/>
            <sz val="8"/>
            <color indexed="81"/>
            <rFont val="Tahoma"/>
            <family val="2"/>
          </rPr>
          <t>System #2</t>
        </r>
      </text>
    </comment>
    <comment ref="C11" authorId="0">
      <text>
        <r>
          <rPr>
            <b/>
            <sz val="8"/>
            <color indexed="81"/>
            <rFont val="Tahoma"/>
            <family val="2"/>
          </rPr>
          <t>System #3</t>
        </r>
      </text>
    </comment>
    <comment ref="C12" authorId="0">
      <text>
        <r>
          <rPr>
            <b/>
            <sz val="8"/>
            <color indexed="81"/>
            <rFont val="Tahoma"/>
            <family val="2"/>
          </rPr>
          <t>System #1</t>
        </r>
      </text>
    </comment>
    <comment ref="C13" authorId="0">
      <text>
        <r>
          <rPr>
            <b/>
            <sz val="8"/>
            <color indexed="81"/>
            <rFont val="Tahoma"/>
            <family val="2"/>
          </rPr>
          <t>System #2</t>
        </r>
      </text>
    </comment>
    <comment ref="C14" authorId="0">
      <text>
        <r>
          <rPr>
            <b/>
            <sz val="8"/>
            <color indexed="81"/>
            <rFont val="Tahoma"/>
            <family val="2"/>
          </rPr>
          <t>System #2</t>
        </r>
      </text>
    </comment>
    <comment ref="C15" authorId="0">
      <text>
        <r>
          <rPr>
            <b/>
            <sz val="8"/>
            <color indexed="81"/>
            <rFont val="Tahoma"/>
            <family val="2"/>
          </rPr>
          <t>System #2</t>
        </r>
      </text>
    </comment>
    <comment ref="C16" authorId="0">
      <text>
        <r>
          <rPr>
            <b/>
            <sz val="8"/>
            <color indexed="81"/>
            <rFont val="Tahoma"/>
            <family val="2"/>
          </rPr>
          <t>System #2</t>
        </r>
      </text>
    </comment>
    <comment ref="C18" authorId="0">
      <text>
        <r>
          <rPr>
            <b/>
            <sz val="8"/>
            <color indexed="81"/>
            <rFont val="Tahoma"/>
            <family val="2"/>
          </rPr>
          <t>System #1</t>
        </r>
      </text>
    </comment>
    <comment ref="C19" authorId="0">
      <text>
        <r>
          <rPr>
            <b/>
            <sz val="8"/>
            <color indexed="81"/>
            <rFont val="Tahoma"/>
            <family val="2"/>
          </rPr>
          <t>System #2</t>
        </r>
      </text>
    </comment>
    <comment ref="C20" authorId="0">
      <text>
        <r>
          <rPr>
            <b/>
            <sz val="8"/>
            <color indexed="81"/>
            <rFont val="Tahoma"/>
            <family val="2"/>
          </rPr>
          <t>System #3</t>
        </r>
      </text>
    </comment>
    <comment ref="C21" authorId="0">
      <text>
        <r>
          <rPr>
            <b/>
            <sz val="8"/>
            <color indexed="81"/>
            <rFont val="Tahoma"/>
            <family val="2"/>
          </rPr>
          <t>System #3</t>
        </r>
      </text>
    </comment>
    <comment ref="C22" authorId="0">
      <text>
        <r>
          <rPr>
            <b/>
            <sz val="8"/>
            <color indexed="81"/>
            <rFont val="Tahoma"/>
            <family val="2"/>
          </rPr>
          <t>System #3</t>
        </r>
      </text>
    </comment>
    <comment ref="C23" authorId="0">
      <text>
        <r>
          <rPr>
            <b/>
            <sz val="8"/>
            <color indexed="81"/>
            <rFont val="Tahoma"/>
            <family val="2"/>
          </rPr>
          <t>System #3</t>
        </r>
      </text>
    </comment>
    <comment ref="C24" authorId="0">
      <text>
        <r>
          <rPr>
            <b/>
            <sz val="8"/>
            <color indexed="81"/>
            <rFont val="Tahoma"/>
            <family val="2"/>
          </rPr>
          <t>System #3</t>
        </r>
      </text>
    </comment>
    <comment ref="C25" authorId="0">
      <text>
        <r>
          <rPr>
            <b/>
            <sz val="8"/>
            <color indexed="81"/>
            <rFont val="Tahoma"/>
            <family val="2"/>
          </rPr>
          <t>System #3</t>
        </r>
      </text>
    </comment>
    <comment ref="C26" authorId="0">
      <text>
        <r>
          <rPr>
            <b/>
            <sz val="8"/>
            <color indexed="81"/>
            <rFont val="Tahoma"/>
            <family val="2"/>
          </rPr>
          <t>System #3</t>
        </r>
      </text>
    </comment>
    <comment ref="C27" authorId="0">
      <text>
        <r>
          <rPr>
            <b/>
            <sz val="8"/>
            <color indexed="81"/>
            <rFont val="Tahoma"/>
            <family val="2"/>
          </rPr>
          <t>System #3</t>
        </r>
      </text>
    </comment>
    <comment ref="C28" authorId="0">
      <text>
        <r>
          <rPr>
            <b/>
            <sz val="8"/>
            <color indexed="81"/>
            <rFont val="Tahoma"/>
            <family val="2"/>
          </rPr>
          <t>System #3</t>
        </r>
      </text>
    </comment>
    <comment ref="C29" authorId="0">
      <text>
        <r>
          <rPr>
            <b/>
            <sz val="8"/>
            <color indexed="81"/>
            <rFont val="Tahoma"/>
            <family val="2"/>
          </rPr>
          <t>System #3</t>
        </r>
      </text>
    </comment>
    <comment ref="C30" authorId="0">
      <text>
        <r>
          <rPr>
            <b/>
            <sz val="8"/>
            <color indexed="81"/>
            <rFont val="Tahoma"/>
            <family val="2"/>
          </rPr>
          <t>System #3</t>
        </r>
      </text>
    </comment>
    <comment ref="C31" authorId="0">
      <text>
        <r>
          <rPr>
            <b/>
            <sz val="8"/>
            <color indexed="81"/>
            <rFont val="Tahoma"/>
            <family val="2"/>
          </rPr>
          <t>System #3</t>
        </r>
      </text>
    </comment>
    <comment ref="C32" authorId="0">
      <text>
        <r>
          <rPr>
            <b/>
            <sz val="8"/>
            <color indexed="81"/>
            <rFont val="Tahoma"/>
            <family val="2"/>
          </rPr>
          <t>System #3</t>
        </r>
      </text>
    </comment>
    <comment ref="C33" authorId="0">
      <text>
        <r>
          <rPr>
            <b/>
            <sz val="8"/>
            <color indexed="81"/>
            <rFont val="Tahoma"/>
            <family val="2"/>
          </rPr>
          <t>System #3</t>
        </r>
      </text>
    </comment>
    <comment ref="C34" authorId="0">
      <text>
        <r>
          <rPr>
            <b/>
            <sz val="8"/>
            <color indexed="81"/>
            <rFont val="Tahoma"/>
            <family val="2"/>
          </rPr>
          <t>System #3</t>
        </r>
      </text>
    </comment>
    <comment ref="C35" authorId="0">
      <text>
        <r>
          <rPr>
            <b/>
            <sz val="8"/>
            <color indexed="81"/>
            <rFont val="Tahoma"/>
            <family val="2"/>
          </rPr>
          <t>System #3</t>
        </r>
      </text>
    </comment>
    <comment ref="C36" authorId="0">
      <text>
        <r>
          <rPr>
            <b/>
            <sz val="8"/>
            <color indexed="81"/>
            <rFont val="Tahoma"/>
            <family val="2"/>
          </rPr>
          <t>System #3</t>
        </r>
      </text>
    </comment>
    <comment ref="C37" authorId="0">
      <text>
        <r>
          <rPr>
            <b/>
            <sz val="8"/>
            <color indexed="81"/>
            <rFont val="Tahoma"/>
            <family val="2"/>
          </rPr>
          <t>System #3</t>
        </r>
      </text>
    </comment>
    <comment ref="C38" authorId="0">
      <text>
        <r>
          <rPr>
            <b/>
            <sz val="8"/>
            <color indexed="81"/>
            <rFont val="Tahoma"/>
            <family val="2"/>
          </rPr>
          <t>System #3</t>
        </r>
      </text>
    </comment>
    <comment ref="C39" authorId="0">
      <text>
        <r>
          <rPr>
            <b/>
            <sz val="8"/>
            <color indexed="81"/>
            <rFont val="Tahoma"/>
            <family val="2"/>
          </rPr>
          <t>System #3</t>
        </r>
      </text>
    </comment>
    <comment ref="C40" authorId="0">
      <text>
        <r>
          <rPr>
            <b/>
            <sz val="8"/>
            <color indexed="81"/>
            <rFont val="Tahoma"/>
            <family val="2"/>
          </rPr>
          <t>System #3</t>
        </r>
      </text>
    </comment>
  </commentList>
</comments>
</file>

<file path=xl/comments2.xml><?xml version="1.0" encoding="utf-8"?>
<comments xmlns="http://schemas.openxmlformats.org/spreadsheetml/2006/main">
  <authors>
    <author>WinuE</author>
  </authors>
  <commentList>
    <comment ref="C3" authorId="0">
      <text>
        <r>
          <rPr>
            <b/>
            <sz val="8"/>
            <color indexed="81"/>
            <rFont val="Tahoma"/>
            <family val="2"/>
          </rPr>
          <t>System #2</t>
        </r>
      </text>
    </comment>
    <comment ref="C4" authorId="0">
      <text>
        <r>
          <rPr>
            <b/>
            <sz val="8"/>
            <color indexed="81"/>
            <rFont val="Tahoma"/>
            <family val="2"/>
          </rPr>
          <t>System #3</t>
        </r>
      </text>
    </comment>
    <comment ref="C5" authorId="0">
      <text>
        <r>
          <rPr>
            <b/>
            <sz val="8"/>
            <color indexed="81"/>
            <rFont val="Tahoma"/>
            <family val="2"/>
          </rPr>
          <t>System #2</t>
        </r>
      </text>
    </comment>
    <comment ref="C7" authorId="0">
      <text>
        <r>
          <rPr>
            <b/>
            <sz val="8"/>
            <color indexed="81"/>
            <rFont val="Tahoma"/>
            <family val="2"/>
          </rPr>
          <t>Single Bet</t>
        </r>
      </text>
    </comment>
    <comment ref="C8" authorId="0">
      <text>
        <r>
          <rPr>
            <b/>
            <sz val="8"/>
            <color indexed="81"/>
            <rFont val="Tahoma"/>
            <family val="2"/>
          </rPr>
          <t>System #1</t>
        </r>
      </text>
    </comment>
    <comment ref="C9" authorId="0">
      <text>
        <r>
          <rPr>
            <b/>
            <sz val="8"/>
            <color indexed="81"/>
            <rFont val="Tahoma"/>
            <family val="2"/>
          </rPr>
          <t>System #2</t>
        </r>
      </text>
    </comment>
    <comment ref="C10" authorId="0">
      <text>
        <r>
          <rPr>
            <b/>
            <sz val="8"/>
            <color indexed="81"/>
            <rFont val="Tahoma"/>
            <family val="2"/>
          </rPr>
          <t>System #2</t>
        </r>
      </text>
    </comment>
    <comment ref="C11" authorId="0">
      <text>
        <r>
          <rPr>
            <b/>
            <sz val="8"/>
            <color indexed="81"/>
            <rFont val="Tahoma"/>
            <family val="2"/>
          </rPr>
          <t>System #3</t>
        </r>
      </text>
    </comment>
    <comment ref="C12" authorId="0">
      <text>
        <r>
          <rPr>
            <b/>
            <sz val="8"/>
            <color indexed="81"/>
            <rFont val="Tahoma"/>
            <family val="2"/>
          </rPr>
          <t>System #1</t>
        </r>
      </text>
    </comment>
    <comment ref="C13" authorId="0">
      <text>
        <r>
          <rPr>
            <b/>
            <sz val="8"/>
            <color indexed="81"/>
            <rFont val="Tahoma"/>
            <family val="2"/>
          </rPr>
          <t>System #2</t>
        </r>
      </text>
    </comment>
    <comment ref="C14" authorId="0">
      <text>
        <r>
          <rPr>
            <b/>
            <sz val="8"/>
            <color indexed="81"/>
            <rFont val="Tahoma"/>
            <family val="2"/>
          </rPr>
          <t>System #2</t>
        </r>
      </text>
    </comment>
    <comment ref="C15" authorId="0">
      <text>
        <r>
          <rPr>
            <b/>
            <sz val="8"/>
            <color indexed="81"/>
            <rFont val="Tahoma"/>
            <family val="2"/>
          </rPr>
          <t>System #2</t>
        </r>
      </text>
    </comment>
    <comment ref="C16" authorId="0">
      <text>
        <r>
          <rPr>
            <b/>
            <sz val="8"/>
            <color indexed="81"/>
            <rFont val="Tahoma"/>
            <family val="2"/>
          </rPr>
          <t>System #2</t>
        </r>
      </text>
    </comment>
    <comment ref="C18" authorId="0">
      <text>
        <r>
          <rPr>
            <b/>
            <sz val="8"/>
            <color indexed="81"/>
            <rFont val="Tahoma"/>
            <family val="2"/>
          </rPr>
          <t>System #1</t>
        </r>
      </text>
    </comment>
    <comment ref="C19" authorId="0">
      <text>
        <r>
          <rPr>
            <b/>
            <sz val="8"/>
            <color indexed="81"/>
            <rFont val="Tahoma"/>
            <family val="2"/>
          </rPr>
          <t>System #2</t>
        </r>
      </text>
    </comment>
    <comment ref="C20" authorId="0">
      <text>
        <r>
          <rPr>
            <b/>
            <sz val="8"/>
            <color indexed="81"/>
            <rFont val="Tahoma"/>
            <family val="2"/>
          </rPr>
          <t>System #3</t>
        </r>
      </text>
    </comment>
    <comment ref="C21" authorId="0">
      <text>
        <r>
          <rPr>
            <b/>
            <sz val="8"/>
            <color indexed="81"/>
            <rFont val="Tahoma"/>
            <family val="2"/>
          </rPr>
          <t>System #3</t>
        </r>
      </text>
    </comment>
    <comment ref="C22" authorId="0">
      <text>
        <r>
          <rPr>
            <b/>
            <sz val="8"/>
            <color indexed="81"/>
            <rFont val="Tahoma"/>
            <family val="2"/>
          </rPr>
          <t>System #3</t>
        </r>
      </text>
    </comment>
    <comment ref="C23" authorId="0">
      <text>
        <r>
          <rPr>
            <b/>
            <sz val="8"/>
            <color indexed="81"/>
            <rFont val="Tahoma"/>
            <family val="2"/>
          </rPr>
          <t>System #3</t>
        </r>
      </text>
    </comment>
    <comment ref="C24" authorId="0">
      <text>
        <r>
          <rPr>
            <b/>
            <sz val="8"/>
            <color indexed="81"/>
            <rFont val="Tahoma"/>
            <family val="2"/>
          </rPr>
          <t>System #3</t>
        </r>
      </text>
    </comment>
    <comment ref="C25" authorId="0">
      <text>
        <r>
          <rPr>
            <b/>
            <sz val="8"/>
            <color indexed="81"/>
            <rFont val="Tahoma"/>
            <family val="2"/>
          </rPr>
          <t>System #3</t>
        </r>
      </text>
    </comment>
    <comment ref="C26" authorId="0">
      <text>
        <r>
          <rPr>
            <b/>
            <sz val="8"/>
            <color indexed="81"/>
            <rFont val="Tahoma"/>
            <family val="2"/>
          </rPr>
          <t>System #3</t>
        </r>
      </text>
    </comment>
    <comment ref="C27" authorId="0">
      <text>
        <r>
          <rPr>
            <b/>
            <sz val="8"/>
            <color indexed="81"/>
            <rFont val="Tahoma"/>
            <family val="2"/>
          </rPr>
          <t>System #3</t>
        </r>
      </text>
    </comment>
    <comment ref="C28" authorId="0">
      <text>
        <r>
          <rPr>
            <b/>
            <sz val="8"/>
            <color indexed="81"/>
            <rFont val="Tahoma"/>
            <family val="2"/>
          </rPr>
          <t>System #3</t>
        </r>
      </text>
    </comment>
    <comment ref="C29" authorId="0">
      <text>
        <r>
          <rPr>
            <b/>
            <sz val="8"/>
            <color indexed="81"/>
            <rFont val="Tahoma"/>
            <family val="2"/>
          </rPr>
          <t>System #3</t>
        </r>
      </text>
    </comment>
    <comment ref="C30" authorId="0">
      <text>
        <r>
          <rPr>
            <b/>
            <sz val="8"/>
            <color indexed="81"/>
            <rFont val="Tahoma"/>
            <family val="2"/>
          </rPr>
          <t>System #3</t>
        </r>
      </text>
    </comment>
    <comment ref="C31" authorId="0">
      <text>
        <r>
          <rPr>
            <b/>
            <sz val="8"/>
            <color indexed="81"/>
            <rFont val="Tahoma"/>
            <family val="2"/>
          </rPr>
          <t>System #3</t>
        </r>
      </text>
    </comment>
    <comment ref="C32" authorId="0">
      <text>
        <r>
          <rPr>
            <b/>
            <sz val="8"/>
            <color indexed="81"/>
            <rFont val="Tahoma"/>
            <family val="2"/>
          </rPr>
          <t>System #3</t>
        </r>
      </text>
    </comment>
    <comment ref="C33" authorId="0">
      <text>
        <r>
          <rPr>
            <b/>
            <sz val="8"/>
            <color indexed="81"/>
            <rFont val="Tahoma"/>
            <family val="2"/>
          </rPr>
          <t>System #3</t>
        </r>
      </text>
    </comment>
    <comment ref="C34" authorId="0">
      <text>
        <r>
          <rPr>
            <b/>
            <sz val="8"/>
            <color indexed="81"/>
            <rFont val="Tahoma"/>
            <family val="2"/>
          </rPr>
          <t>System #3</t>
        </r>
      </text>
    </comment>
    <comment ref="C35" authorId="0">
      <text>
        <r>
          <rPr>
            <b/>
            <sz val="8"/>
            <color indexed="81"/>
            <rFont val="Tahoma"/>
            <family val="2"/>
          </rPr>
          <t>System #3</t>
        </r>
      </text>
    </comment>
    <comment ref="C36" authorId="0">
      <text>
        <r>
          <rPr>
            <b/>
            <sz val="8"/>
            <color indexed="81"/>
            <rFont val="Tahoma"/>
            <family val="2"/>
          </rPr>
          <t>System #3</t>
        </r>
      </text>
    </comment>
    <comment ref="C37" authorId="0">
      <text>
        <r>
          <rPr>
            <b/>
            <sz val="8"/>
            <color indexed="81"/>
            <rFont val="Tahoma"/>
            <family val="2"/>
          </rPr>
          <t>System #3</t>
        </r>
      </text>
    </comment>
    <comment ref="C38" authorId="0">
      <text>
        <r>
          <rPr>
            <b/>
            <sz val="8"/>
            <color indexed="81"/>
            <rFont val="Tahoma"/>
            <family val="2"/>
          </rPr>
          <t>System #3</t>
        </r>
      </text>
    </comment>
    <comment ref="C39" authorId="0">
      <text>
        <r>
          <rPr>
            <b/>
            <sz val="8"/>
            <color indexed="81"/>
            <rFont val="Tahoma"/>
            <family val="2"/>
          </rPr>
          <t>System #3</t>
        </r>
      </text>
    </comment>
    <comment ref="C40" authorId="0">
      <text>
        <r>
          <rPr>
            <b/>
            <sz val="8"/>
            <color indexed="81"/>
            <rFont val="Tahoma"/>
            <family val="2"/>
          </rPr>
          <t>System #3</t>
        </r>
      </text>
    </comment>
  </commentList>
</comments>
</file>

<file path=xl/sharedStrings.xml><?xml version="1.0" encoding="utf-8"?>
<sst xmlns="http://schemas.openxmlformats.org/spreadsheetml/2006/main" count="461" uniqueCount="93">
  <si>
    <t>DATE</t>
  </si>
  <si>
    <t>TEAM</t>
  </si>
  <si>
    <t>SERIES</t>
  </si>
  <si>
    <t>SPREAD</t>
  </si>
  <si>
    <t>ODDS</t>
  </si>
  <si>
    <t>BET</t>
  </si>
  <si>
    <t>R</t>
  </si>
  <si>
    <t>LOSSES</t>
  </si>
  <si>
    <t>WINNINGS</t>
  </si>
  <si>
    <t>LOST</t>
  </si>
  <si>
    <t>RECOVERED</t>
  </si>
  <si>
    <t>$10 UNIT BET</t>
  </si>
  <si>
    <t>October 17</t>
  </si>
  <si>
    <t>New Orleans</t>
  </si>
  <si>
    <t>1 of 3</t>
  </si>
  <si>
    <t>W</t>
  </si>
  <si>
    <t>-</t>
  </si>
  <si>
    <t>Denver</t>
  </si>
  <si>
    <t>+3</t>
  </si>
  <si>
    <t>+100</t>
  </si>
  <si>
    <t>L</t>
  </si>
  <si>
    <t>October 24</t>
  </si>
  <si>
    <t>Green Bay</t>
  </si>
  <si>
    <t>-115</t>
  </si>
  <si>
    <t>pending</t>
  </si>
  <si>
    <t>October 31</t>
  </si>
  <si>
    <t>+6</t>
  </si>
  <si>
    <t>Initial BR:</t>
  </si>
  <si>
    <t>November 7</t>
  </si>
  <si>
    <t>N.Y. Jets</t>
  </si>
  <si>
    <t>-4</t>
  </si>
  <si>
    <t>Wins:</t>
  </si>
  <si>
    <t>Dallas</t>
  </si>
  <si>
    <t>+8</t>
  </si>
  <si>
    <t>Losses:</t>
  </si>
  <si>
    <t>Lost:</t>
  </si>
  <si>
    <t>Monday Game</t>
  </si>
  <si>
    <t>Cincinnati</t>
  </si>
  <si>
    <t>+5</t>
  </si>
  <si>
    <t>Profit:</t>
  </si>
  <si>
    <t>Recovered:</t>
  </si>
  <si>
    <t>Kansas City</t>
  </si>
  <si>
    <t>D</t>
  </si>
  <si>
    <t>Final BR:</t>
  </si>
  <si>
    <t>Remain:</t>
  </si>
  <si>
    <t>November 14</t>
  </si>
  <si>
    <t>Buffalo</t>
  </si>
  <si>
    <t>2 of 3</t>
  </si>
  <si>
    <t>-3</t>
  </si>
  <si>
    <t>+105</t>
  </si>
  <si>
    <t>+14</t>
  </si>
  <si>
    <t>+7</t>
  </si>
  <si>
    <t>Wins</t>
  </si>
  <si>
    <t>Loss</t>
  </si>
  <si>
    <t>Houston</t>
  </si>
  <si>
    <t>+1.5</t>
  </si>
  <si>
    <t>System #1:</t>
  </si>
  <si>
    <t>+1</t>
  </si>
  <si>
    <t>System #2:</t>
  </si>
  <si>
    <t>System #3:</t>
  </si>
  <si>
    <t>November 21</t>
  </si>
  <si>
    <t>-6</t>
  </si>
  <si>
    <t>Total:</t>
  </si>
  <si>
    <t>+6.5</t>
  </si>
  <si>
    <t>Pittsburgh</t>
  </si>
  <si>
    <t>-7.5</t>
  </si>
  <si>
    <t>Minnesota</t>
  </si>
  <si>
    <t>Atlanta</t>
  </si>
  <si>
    <t>November 28</t>
  </si>
  <si>
    <t>-1.5</t>
  </si>
  <si>
    <t>Baltimore</t>
  </si>
  <si>
    <t>December 5</t>
  </si>
  <si>
    <t>Tennessee</t>
  </si>
  <si>
    <t>-5.5</t>
  </si>
  <si>
    <t>Oakland</t>
  </si>
  <si>
    <t>+13</t>
  </si>
  <si>
    <t>-110</t>
  </si>
  <si>
    <t>December 9</t>
  </si>
  <si>
    <t>December 12</t>
  </si>
  <si>
    <t>Carolina</t>
  </si>
  <si>
    <t>+3.5</t>
  </si>
  <si>
    <t>Arizona</t>
  </si>
  <si>
    <t>+4</t>
  </si>
  <si>
    <t>Philadelphia</t>
  </si>
  <si>
    <t>December 19</t>
  </si>
  <si>
    <t>Washington</t>
  </si>
  <si>
    <t>+9</t>
  </si>
  <si>
    <t>Seattle</t>
  </si>
  <si>
    <t>+5.5</t>
  </si>
  <si>
    <t>Indianapolis</t>
  </si>
  <si>
    <t>3 of 3</t>
  </si>
  <si>
    <t>December 27</t>
  </si>
  <si>
    <t>+2.5</t>
  </si>
</sst>
</file>

<file path=xl/styles.xml><?xml version="1.0" encoding="utf-8"?>
<styleSheet xmlns="http://schemas.openxmlformats.org/spreadsheetml/2006/main">
  <numFmts count="2">
    <numFmt numFmtId="6" formatCode="&quot;$&quot;#,##0;[Red]\-&quot;$&quot;#,##0"/>
    <numFmt numFmtId="164" formatCode="&quot;$&quot;#,##0"/>
  </numFmts>
  <fonts count="7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8"/>
      <color indexed="81"/>
      <name val="Tahoma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0" fillId="0" borderId="5" xfId="0" applyFont="1" applyFill="1" applyBorder="1"/>
    <xf numFmtId="0" fontId="0" fillId="0" borderId="6" xfId="0" applyBorder="1" applyAlignment="1"/>
    <xf numFmtId="0" fontId="0" fillId="0" borderId="6" xfId="0" applyBorder="1" applyAlignment="1">
      <alignment horizontal="center"/>
    </xf>
    <xf numFmtId="49" fontId="0" fillId="0" borderId="6" xfId="0" applyNumberFormat="1" applyFill="1" applyBorder="1" applyAlignment="1">
      <alignment horizontal="center"/>
    </xf>
    <xf numFmtId="49" fontId="0" fillId="0" borderId="6" xfId="0" applyNumberFormat="1" applyFont="1" applyBorder="1" applyAlignment="1">
      <alignment horizontal="right"/>
    </xf>
    <xf numFmtId="0" fontId="0" fillId="0" borderId="6" xfId="0" applyFont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10" xfId="0" applyFont="1" applyFill="1" applyBorder="1"/>
    <xf numFmtId="0" fontId="0" fillId="0" borderId="11" xfId="0" applyBorder="1" applyAlignment="1"/>
    <xf numFmtId="0" fontId="0" fillId="0" borderId="11" xfId="0" applyBorder="1" applyAlignment="1">
      <alignment horizontal="center"/>
    </xf>
    <xf numFmtId="49" fontId="0" fillId="0" borderId="11" xfId="0" applyNumberFormat="1" applyFill="1" applyBorder="1" applyAlignment="1">
      <alignment horizontal="center"/>
    </xf>
    <xf numFmtId="49" fontId="0" fillId="0" borderId="11" xfId="0" applyNumberFormat="1" applyBorder="1" applyAlignment="1">
      <alignment horizontal="right"/>
    </xf>
    <xf numFmtId="0" fontId="0" fillId="0" borderId="11" xfId="0" applyFont="1" applyBorder="1"/>
    <xf numFmtId="0" fontId="0" fillId="0" borderId="12" xfId="0" applyFont="1" applyFill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0" fillId="0" borderId="6" xfId="0" applyFill="1" applyBorder="1" applyAlignment="1">
      <alignment horizontal="center"/>
    </xf>
    <xf numFmtId="49" fontId="0" fillId="0" borderId="6" xfId="0" applyNumberFormat="1" applyBorder="1" applyAlignment="1">
      <alignment horizontal="right"/>
    </xf>
    <xf numFmtId="0" fontId="0" fillId="0" borderId="6" xfId="0" applyBorder="1"/>
    <xf numFmtId="0" fontId="2" fillId="0" borderId="8" xfId="0" applyFont="1" applyBorder="1" applyAlignment="1">
      <alignment horizontal="center"/>
    </xf>
    <xf numFmtId="0" fontId="0" fillId="0" borderId="10" xfId="0" applyBorder="1"/>
    <xf numFmtId="0" fontId="0" fillId="0" borderId="2" xfId="0" applyFont="1" applyFill="1" applyBorder="1"/>
    <xf numFmtId="0" fontId="0" fillId="0" borderId="3" xfId="0" applyBorder="1" applyAlignment="1"/>
    <xf numFmtId="0" fontId="0" fillId="0" borderId="3" xfId="0" applyBorder="1" applyAlignment="1">
      <alignment horizontal="center"/>
    </xf>
    <xf numFmtId="49" fontId="0" fillId="0" borderId="3" xfId="0" applyNumberFormat="1" applyFill="1" applyBorder="1" applyAlignment="1">
      <alignment horizontal="center"/>
    </xf>
    <xf numFmtId="49" fontId="0" fillId="0" borderId="3" xfId="0" applyNumberFormat="1" applyFont="1" applyBorder="1" applyAlignment="1">
      <alignment horizontal="right"/>
    </xf>
    <xf numFmtId="0" fontId="0" fillId="0" borderId="3" xfId="0" applyFont="1" applyBorder="1"/>
    <xf numFmtId="0" fontId="0" fillId="0" borderId="4" xfId="0" applyBorder="1" applyAlignment="1">
      <alignment horizontal="center"/>
    </xf>
    <xf numFmtId="0" fontId="0" fillId="2" borderId="0" xfId="0" applyFill="1" applyAlignment="1"/>
    <xf numFmtId="0" fontId="0" fillId="0" borderId="0" xfId="0" applyAlignment="1">
      <alignment horizontal="center"/>
    </xf>
    <xf numFmtId="0" fontId="0" fillId="0" borderId="5" xfId="0" applyFill="1" applyBorder="1"/>
    <xf numFmtId="0" fontId="0" fillId="2" borderId="6" xfId="0" applyFill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0" fillId="3" borderId="0" xfId="0" applyFill="1" applyAlignment="1"/>
    <xf numFmtId="0" fontId="0" fillId="0" borderId="0" xfId="0" applyFill="1" applyAlignment="1">
      <alignment horizontal="center"/>
    </xf>
    <xf numFmtId="0" fontId="0" fillId="0" borderId="8" xfId="0" applyBorder="1"/>
    <xf numFmtId="0" fontId="0" fillId="0" borderId="0" xfId="0" applyFill="1" applyBorder="1" applyAlignment="1"/>
    <xf numFmtId="0" fontId="0" fillId="0" borderId="0" xfId="0" applyBorder="1" applyAlignment="1">
      <alignment horizontal="center"/>
    </xf>
    <xf numFmtId="49" fontId="0" fillId="0" borderId="0" xfId="0" applyNumberFormat="1" applyFill="1" applyBorder="1" applyAlignment="1">
      <alignment horizontal="center"/>
    </xf>
    <xf numFmtId="0" fontId="0" fillId="0" borderId="0" xfId="0" applyBorder="1"/>
    <xf numFmtId="0" fontId="0" fillId="4" borderId="0" xfId="0" applyFill="1" applyAlignment="1"/>
    <xf numFmtId="0" fontId="0" fillId="5" borderId="0" xfId="0" applyFill="1"/>
    <xf numFmtId="0" fontId="4" fillId="0" borderId="8" xfId="0" applyFont="1" applyBorder="1"/>
    <xf numFmtId="0" fontId="0" fillId="6" borderId="0" xfId="0" applyFill="1" applyAlignment="1"/>
    <xf numFmtId="0" fontId="0" fillId="7" borderId="0" xfId="0" applyFill="1"/>
    <xf numFmtId="0" fontId="0" fillId="0" borderId="11" xfId="0" applyFill="1" applyBorder="1" applyAlignment="1"/>
    <xf numFmtId="0" fontId="0" fillId="0" borderId="11" xfId="0" applyBorder="1"/>
    <xf numFmtId="0" fontId="0" fillId="0" borderId="12" xfId="0" applyBorder="1" applyAlignment="1">
      <alignment horizontal="center"/>
    </xf>
    <xf numFmtId="0" fontId="0" fillId="8" borderId="0" xfId="0" applyFill="1" applyAlignment="1"/>
    <xf numFmtId="0" fontId="0" fillId="9" borderId="0" xfId="0" applyFill="1"/>
    <xf numFmtId="0" fontId="0" fillId="0" borderId="6" xfId="0" applyFill="1" applyBorder="1" applyAlignment="1"/>
    <xf numFmtId="49" fontId="0" fillId="0" borderId="0" xfId="0" applyNumberFormat="1" applyBorder="1" applyAlignment="1">
      <alignment horizontal="right"/>
    </xf>
    <xf numFmtId="0" fontId="1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/>
    <xf numFmtId="0" fontId="0" fillId="0" borderId="8" xfId="0" applyFont="1" applyFill="1" applyBorder="1"/>
    <xf numFmtId="0" fontId="0" fillId="0" borderId="0" xfId="0" applyFont="1" applyBorder="1"/>
    <xf numFmtId="0" fontId="2" fillId="2" borderId="0" xfId="0" applyFont="1" applyFill="1"/>
    <xf numFmtId="0" fontId="0" fillId="0" borderId="0" xfId="0" applyFont="1" applyAlignment="1">
      <alignment horizontal="center"/>
    </xf>
    <xf numFmtId="0" fontId="0" fillId="0" borderId="6" xfId="0" applyNumberFormat="1" applyBorder="1" applyAlignment="1">
      <alignment horizontal="right"/>
    </xf>
    <xf numFmtId="6" fontId="2" fillId="0" borderId="0" xfId="0" applyNumberFormat="1" applyFont="1"/>
    <xf numFmtId="0" fontId="0" fillId="0" borderId="0" xfId="0" applyNumberFormat="1" applyBorder="1" applyAlignment="1">
      <alignment horizontal="right"/>
    </xf>
    <xf numFmtId="6" fontId="0" fillId="0" borderId="0" xfId="0" applyNumberFormat="1"/>
    <xf numFmtId="0" fontId="0" fillId="0" borderId="11" xfId="0" applyNumberFormat="1" applyBorder="1" applyAlignment="1">
      <alignment horizontal="right"/>
    </xf>
    <xf numFmtId="0" fontId="3" fillId="0" borderId="0" xfId="0" applyFont="1" applyAlignment="1">
      <alignment horizontal="center"/>
    </xf>
    <xf numFmtId="0" fontId="0" fillId="0" borderId="5" xfId="0" applyBorder="1"/>
    <xf numFmtId="0" fontId="5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NumberFormat="1" applyFill="1" applyBorder="1" applyAlignment="1">
      <alignment horizontal="right"/>
    </xf>
    <xf numFmtId="2" fontId="0" fillId="0" borderId="0" xfId="0" applyNumberFormat="1"/>
    <xf numFmtId="0" fontId="0" fillId="0" borderId="8" xfId="0" applyFill="1" applyBorder="1"/>
    <xf numFmtId="0" fontId="0" fillId="0" borderId="10" xfId="0" applyFill="1" applyBorder="1"/>
    <xf numFmtId="0" fontId="0" fillId="0" borderId="2" xfId="0" applyFill="1" applyBorder="1"/>
    <xf numFmtId="0" fontId="0" fillId="0" borderId="3" xfId="0" applyFill="1" applyBorder="1" applyAlignment="1"/>
    <xf numFmtId="49" fontId="0" fillId="0" borderId="3" xfId="0" applyNumberFormat="1" applyBorder="1" applyAlignment="1">
      <alignment horizontal="right"/>
    </xf>
    <xf numFmtId="0" fontId="0" fillId="0" borderId="3" xfId="0" applyBorder="1"/>
    <xf numFmtId="2" fontId="0" fillId="0" borderId="0" xfId="0" applyNumberFormat="1" applyBorder="1"/>
    <xf numFmtId="0" fontId="0" fillId="0" borderId="11" xfId="0" applyFill="1" applyBorder="1" applyAlignment="1">
      <alignment horizontal="center"/>
    </xf>
    <xf numFmtId="0" fontId="0" fillId="0" borderId="0" xfId="0" applyFill="1" applyBorder="1"/>
    <xf numFmtId="2" fontId="0" fillId="0" borderId="11" xfId="0" applyNumberFormat="1" applyBorder="1"/>
    <xf numFmtId="0" fontId="0" fillId="0" borderId="2" xfId="0" applyBorder="1"/>
    <xf numFmtId="2" fontId="0" fillId="0" borderId="3" xfId="0" applyNumberFormat="1" applyBorder="1"/>
    <xf numFmtId="0" fontId="0" fillId="0" borderId="0" xfId="0" applyAlignment="1"/>
    <xf numFmtId="49" fontId="0" fillId="0" borderId="0" xfId="0" applyNumberFormat="1" applyFill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NumberForma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9" fontId="0" fillId="0" borderId="0" xfId="0" applyNumberFormat="1"/>
    <xf numFmtId="0" fontId="0" fillId="0" borderId="0" xfId="0" applyNumberFormat="1"/>
    <xf numFmtId="3" fontId="0" fillId="0" borderId="0" xfId="0" applyNumberFormat="1"/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158"/>
  <sheetViews>
    <sheetView tabSelected="1" workbookViewId="0">
      <selection activeCell="J14" sqref="J14"/>
    </sheetView>
  </sheetViews>
  <sheetFormatPr baseColWidth="10" defaultRowHeight="15"/>
  <cols>
    <col min="1" max="1" width="13.7109375" customWidth="1"/>
    <col min="2" max="2" width="13.42578125" style="88" customWidth="1"/>
    <col min="3" max="3" width="7" style="35" customWidth="1"/>
    <col min="4" max="4" width="7.7109375" style="40" customWidth="1"/>
    <col min="5" max="5" width="6" customWidth="1"/>
    <col min="6" max="6" width="7.85546875" customWidth="1"/>
    <col min="7" max="7" width="3" style="35" customWidth="1"/>
    <col min="8" max="8" width="10.5703125" style="35" customWidth="1"/>
    <col min="9" max="9" width="11.140625" style="35" customWidth="1"/>
    <col min="10" max="10" width="10.5703125" style="12" customWidth="1"/>
    <col min="11" max="11" width="11.42578125" style="12"/>
    <col min="12" max="12" width="10" customWidth="1"/>
    <col min="13" max="13" width="10.42578125" customWidth="1"/>
    <col min="14" max="14" width="10.85546875" customWidth="1"/>
    <col min="15" max="15" width="8.85546875" customWidth="1"/>
    <col min="16" max="16" width="11" customWidth="1"/>
  </cols>
  <sheetData>
    <row r="1" spans="1:17">
      <c r="A1" s="1" t="s">
        <v>0</v>
      </c>
      <c r="B1" s="1" t="s">
        <v>1</v>
      </c>
      <c r="C1" s="1" t="s">
        <v>2</v>
      </c>
      <c r="D1" s="2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7">
      <c r="A2" s="98" t="s">
        <v>11</v>
      </c>
      <c r="B2" s="99"/>
      <c r="C2" s="99"/>
      <c r="D2" s="99"/>
      <c r="E2" s="99"/>
      <c r="F2" s="99"/>
      <c r="G2" s="99"/>
      <c r="H2" s="99"/>
      <c r="I2" s="99"/>
      <c r="J2" s="99"/>
      <c r="K2" s="100"/>
    </row>
    <row r="3" spans="1:17">
      <c r="A3" s="3" t="s">
        <v>12</v>
      </c>
      <c r="B3" s="4" t="s">
        <v>13</v>
      </c>
      <c r="C3" s="5" t="s">
        <v>14</v>
      </c>
      <c r="D3" s="6">
        <v>-4</v>
      </c>
      <c r="E3" s="7">
        <v>-110</v>
      </c>
      <c r="F3" s="8">
        <f>10*1.1</f>
        <v>11</v>
      </c>
      <c r="G3" s="9" t="s">
        <v>15</v>
      </c>
      <c r="H3" s="10" t="s">
        <v>16</v>
      </c>
      <c r="I3" s="11">
        <v>10</v>
      </c>
      <c r="K3" s="13"/>
    </row>
    <row r="4" spans="1:17">
      <c r="A4" s="14"/>
      <c r="B4" s="15" t="s">
        <v>17</v>
      </c>
      <c r="C4" s="16" t="s">
        <v>14</v>
      </c>
      <c r="D4" s="17" t="s">
        <v>18</v>
      </c>
      <c r="E4" s="18" t="s">
        <v>19</v>
      </c>
      <c r="F4" s="19">
        <v>10</v>
      </c>
      <c r="G4" s="20" t="s">
        <v>20</v>
      </c>
      <c r="H4" s="21">
        <v>10</v>
      </c>
      <c r="I4" s="11" t="s">
        <v>16</v>
      </c>
      <c r="K4" s="13"/>
    </row>
    <row r="5" spans="1:17">
      <c r="A5" s="3" t="s">
        <v>21</v>
      </c>
      <c r="B5" s="4" t="s">
        <v>22</v>
      </c>
      <c r="C5" s="5" t="s">
        <v>14</v>
      </c>
      <c r="D5" s="22"/>
      <c r="E5" s="23" t="s">
        <v>23</v>
      </c>
      <c r="F5" s="24">
        <f>10*1.15</f>
        <v>11.5</v>
      </c>
      <c r="G5" s="9" t="s">
        <v>15</v>
      </c>
      <c r="H5" s="10" t="s">
        <v>16</v>
      </c>
      <c r="I5" s="11">
        <v>10</v>
      </c>
      <c r="J5" s="25"/>
      <c r="K5" s="13"/>
    </row>
    <row r="6" spans="1:17">
      <c r="A6" s="26"/>
      <c r="B6" s="15" t="s">
        <v>17</v>
      </c>
      <c r="C6" s="101" t="s">
        <v>24</v>
      </c>
      <c r="D6" s="101"/>
      <c r="E6" s="101"/>
      <c r="F6" s="101"/>
      <c r="G6" s="102"/>
      <c r="H6" s="10" t="s">
        <v>16</v>
      </c>
      <c r="I6" s="11" t="s">
        <v>16</v>
      </c>
      <c r="J6" s="25"/>
      <c r="K6" s="13"/>
    </row>
    <row r="7" spans="1:17">
      <c r="A7" s="27" t="s">
        <v>25</v>
      </c>
      <c r="B7" s="28" t="s">
        <v>22</v>
      </c>
      <c r="C7" s="29" t="s">
        <v>16</v>
      </c>
      <c r="D7" s="30" t="s">
        <v>26</v>
      </c>
      <c r="E7" s="31">
        <v>-110</v>
      </c>
      <c r="F7" s="32">
        <f>5*1.1</f>
        <v>5.5</v>
      </c>
      <c r="G7" s="33" t="s">
        <v>15</v>
      </c>
      <c r="H7" s="10" t="s">
        <v>16</v>
      </c>
      <c r="I7" s="11">
        <v>5</v>
      </c>
      <c r="J7" s="25"/>
      <c r="K7" s="13"/>
      <c r="M7" s="34" t="s">
        <v>27</v>
      </c>
      <c r="N7" s="35">
        <v>316</v>
      </c>
    </row>
    <row r="8" spans="1:17">
      <c r="A8" s="36" t="s">
        <v>28</v>
      </c>
      <c r="B8" s="4" t="s">
        <v>29</v>
      </c>
      <c r="C8" s="37" t="s">
        <v>14</v>
      </c>
      <c r="D8" s="6" t="s">
        <v>30</v>
      </c>
      <c r="E8" s="24">
        <v>-110</v>
      </c>
      <c r="F8" s="24">
        <f>30*1.1</f>
        <v>33</v>
      </c>
      <c r="G8" s="9" t="s">
        <v>20</v>
      </c>
      <c r="H8" s="38">
        <v>33</v>
      </c>
      <c r="I8" s="11" t="s">
        <v>16</v>
      </c>
      <c r="J8" s="25"/>
      <c r="K8" s="13"/>
      <c r="M8" s="39" t="s">
        <v>31</v>
      </c>
      <c r="N8" s="40">
        <f>SUM(I3:I40)</f>
        <v>428.78</v>
      </c>
    </row>
    <row r="9" spans="1:17">
      <c r="A9" s="41"/>
      <c r="B9" s="42" t="s">
        <v>32</v>
      </c>
      <c r="C9" s="43" t="s">
        <v>14</v>
      </c>
      <c r="D9" s="44" t="s">
        <v>33</v>
      </c>
      <c r="E9" s="45">
        <v>-110</v>
      </c>
      <c r="F9" s="45">
        <f>10*1.1</f>
        <v>11</v>
      </c>
      <c r="G9" s="11" t="s">
        <v>20</v>
      </c>
      <c r="H9" s="35">
        <v>11</v>
      </c>
      <c r="I9" s="35" t="s">
        <v>16</v>
      </c>
      <c r="J9" s="25"/>
      <c r="K9" s="13"/>
      <c r="M9" s="46" t="s">
        <v>34</v>
      </c>
      <c r="N9" s="40">
        <f>SUM(H3:H40)</f>
        <v>280.77999999999997</v>
      </c>
      <c r="P9" s="47" t="s">
        <v>35</v>
      </c>
      <c r="Q9" s="40">
        <f>SUM(J3:J40)</f>
        <v>93</v>
      </c>
    </row>
    <row r="10" spans="1:17">
      <c r="A10" s="48" t="s">
        <v>36</v>
      </c>
      <c r="B10" s="42" t="s">
        <v>37</v>
      </c>
      <c r="C10" s="43" t="s">
        <v>14</v>
      </c>
      <c r="D10" s="44" t="s">
        <v>38</v>
      </c>
      <c r="E10" s="45">
        <v>-110</v>
      </c>
      <c r="F10" s="45">
        <f>10*1.1</f>
        <v>11</v>
      </c>
      <c r="G10" s="11" t="s">
        <v>20</v>
      </c>
      <c r="H10" s="35">
        <v>11</v>
      </c>
      <c r="I10" s="35" t="s">
        <v>16</v>
      </c>
      <c r="J10" s="25"/>
      <c r="K10" s="13"/>
      <c r="M10" s="49" t="s">
        <v>39</v>
      </c>
      <c r="N10" s="40">
        <f>N8-N9</f>
        <v>148</v>
      </c>
      <c r="P10" s="50" t="s">
        <v>40</v>
      </c>
      <c r="Q10" s="40">
        <f>SUM(K3:K101)</f>
        <v>26</v>
      </c>
    </row>
    <row r="11" spans="1:17">
      <c r="A11" s="26"/>
      <c r="B11" s="51" t="s">
        <v>41</v>
      </c>
      <c r="C11" s="16" t="s">
        <v>14</v>
      </c>
      <c r="D11" s="17" t="s">
        <v>18</v>
      </c>
      <c r="E11" s="52">
        <v>-120</v>
      </c>
      <c r="F11" s="52">
        <f>10*1.2</f>
        <v>12</v>
      </c>
      <c r="G11" s="53" t="s">
        <v>42</v>
      </c>
      <c r="H11" s="10" t="s">
        <v>16</v>
      </c>
      <c r="I11" s="11" t="s">
        <v>16</v>
      </c>
      <c r="J11" s="25"/>
      <c r="K11" s="13"/>
      <c r="M11" s="54" t="s">
        <v>43</v>
      </c>
      <c r="N11" s="40">
        <f>N7+N10</f>
        <v>464</v>
      </c>
      <c r="P11" s="55" t="s">
        <v>44</v>
      </c>
      <c r="Q11" s="35">
        <f>Q9-Q10</f>
        <v>67</v>
      </c>
    </row>
    <row r="12" spans="1:17">
      <c r="A12" s="36" t="s">
        <v>45</v>
      </c>
      <c r="B12" s="56" t="s">
        <v>46</v>
      </c>
      <c r="C12" s="37" t="s">
        <v>47</v>
      </c>
      <c r="D12" s="44" t="s">
        <v>48</v>
      </c>
      <c r="E12" s="57" t="s">
        <v>49</v>
      </c>
      <c r="F12" s="8">
        <f>(H8+30)/1.05</f>
        <v>60</v>
      </c>
      <c r="G12" s="9" t="s">
        <v>20</v>
      </c>
      <c r="H12" s="58">
        <v>60</v>
      </c>
      <c r="I12" s="11" t="s">
        <v>16</v>
      </c>
      <c r="J12" s="59">
        <f>H8+H12</f>
        <v>93</v>
      </c>
      <c r="K12" s="13"/>
      <c r="M12" s="60"/>
      <c r="N12" s="35"/>
    </row>
    <row r="13" spans="1:17">
      <c r="A13" s="61"/>
      <c r="B13" s="42" t="s">
        <v>32</v>
      </c>
      <c r="C13" s="43" t="s">
        <v>47</v>
      </c>
      <c r="D13" s="44" t="s">
        <v>50</v>
      </c>
      <c r="E13" s="45">
        <v>-110</v>
      </c>
      <c r="F13" s="62">
        <f>(H9+10)*1.1</f>
        <v>23.1</v>
      </c>
      <c r="G13" s="11" t="s">
        <v>15</v>
      </c>
      <c r="H13" s="10" t="s">
        <v>16</v>
      </c>
      <c r="I13" s="11">
        <f>H9+10</f>
        <v>21</v>
      </c>
      <c r="J13" s="59"/>
      <c r="K13" s="13"/>
    </row>
    <row r="14" spans="1:17">
      <c r="A14" s="61"/>
      <c r="B14" s="42" t="s">
        <v>37</v>
      </c>
      <c r="C14" s="43" t="s">
        <v>47</v>
      </c>
      <c r="D14" s="44" t="s">
        <v>51</v>
      </c>
      <c r="E14" s="45">
        <v>-110</v>
      </c>
      <c r="F14" s="62">
        <f>(H10+10)*1.1</f>
        <v>23.1</v>
      </c>
      <c r="G14" s="11" t="s">
        <v>15</v>
      </c>
      <c r="H14" s="43" t="s">
        <v>16</v>
      </c>
      <c r="I14" s="11">
        <f>H10+10</f>
        <v>21</v>
      </c>
      <c r="J14" s="59"/>
      <c r="K14" s="13"/>
      <c r="N14" s="12" t="s">
        <v>52</v>
      </c>
      <c r="O14" s="12" t="s">
        <v>53</v>
      </c>
    </row>
    <row r="15" spans="1:17">
      <c r="A15" s="61"/>
      <c r="B15" s="42" t="s">
        <v>54</v>
      </c>
      <c r="C15" s="43" t="s">
        <v>14</v>
      </c>
      <c r="D15" s="44" t="s">
        <v>55</v>
      </c>
      <c r="E15" s="45">
        <v>-110</v>
      </c>
      <c r="F15" s="62">
        <f>10*1.1</f>
        <v>11</v>
      </c>
      <c r="G15" s="11" t="s">
        <v>20</v>
      </c>
      <c r="H15" s="21">
        <v>11</v>
      </c>
      <c r="I15" s="11" t="s">
        <v>16</v>
      </c>
      <c r="J15" s="25"/>
      <c r="K15" s="13"/>
      <c r="M15" s="63" t="s">
        <v>56</v>
      </c>
      <c r="N15" s="35">
        <v>1</v>
      </c>
      <c r="O15" s="35">
        <v>0</v>
      </c>
      <c r="P15" s="60"/>
    </row>
    <row r="16" spans="1:17">
      <c r="A16" s="61"/>
      <c r="B16" s="42" t="s">
        <v>17</v>
      </c>
      <c r="C16" s="43" t="s">
        <v>14</v>
      </c>
      <c r="D16" s="44" t="s">
        <v>57</v>
      </c>
      <c r="E16" s="45">
        <v>-110</v>
      </c>
      <c r="F16" s="62">
        <f>10*1.1</f>
        <v>11</v>
      </c>
      <c r="G16" s="11" t="s">
        <v>15</v>
      </c>
      <c r="H16" s="10" t="s">
        <v>16</v>
      </c>
      <c r="I16" s="11">
        <v>10</v>
      </c>
      <c r="J16" s="25"/>
      <c r="K16" s="13"/>
      <c r="M16" s="60" t="s">
        <v>58</v>
      </c>
      <c r="N16" s="35">
        <v>6</v>
      </c>
      <c r="O16" s="35">
        <v>0</v>
      </c>
      <c r="P16" s="60"/>
    </row>
    <row r="17" spans="1:16">
      <c r="A17" s="26"/>
      <c r="B17" s="51" t="s">
        <v>41</v>
      </c>
      <c r="C17" s="101" t="s">
        <v>24</v>
      </c>
      <c r="D17" s="101"/>
      <c r="E17" s="101"/>
      <c r="F17" s="101"/>
      <c r="G17" s="102"/>
      <c r="H17" s="10" t="s">
        <v>16</v>
      </c>
      <c r="I17" s="11" t="s">
        <v>16</v>
      </c>
      <c r="J17" s="25"/>
      <c r="K17" s="13"/>
      <c r="M17" s="60" t="s">
        <v>59</v>
      </c>
      <c r="N17" s="64">
        <v>12</v>
      </c>
      <c r="O17" s="35">
        <v>0</v>
      </c>
      <c r="P17" s="60"/>
    </row>
    <row r="18" spans="1:16">
      <c r="A18" s="36" t="s">
        <v>60</v>
      </c>
      <c r="B18" s="56" t="s">
        <v>32</v>
      </c>
      <c r="C18" s="37" t="s">
        <v>47</v>
      </c>
      <c r="D18" s="6" t="s">
        <v>61</v>
      </c>
      <c r="E18" s="65">
        <v>-110</v>
      </c>
      <c r="F18" s="8">
        <f>(26+30)*1.1</f>
        <v>61.600000000000009</v>
      </c>
      <c r="G18" s="9" t="s">
        <v>15</v>
      </c>
      <c r="H18" s="10" t="s">
        <v>16</v>
      </c>
      <c r="I18" s="11">
        <f>(26+30)</f>
        <v>56</v>
      </c>
      <c r="J18" s="25"/>
      <c r="K18" s="13">
        <v>26</v>
      </c>
      <c r="M18" s="66" t="s">
        <v>62</v>
      </c>
      <c r="N18" s="64">
        <v>20</v>
      </c>
      <c r="O18" s="35">
        <f>SUM(O15:O17)</f>
        <v>0</v>
      </c>
    </row>
    <row r="19" spans="1:16">
      <c r="A19" s="61"/>
      <c r="B19" s="42" t="s">
        <v>54</v>
      </c>
      <c r="C19" s="43" t="s">
        <v>47</v>
      </c>
      <c r="D19" s="44" t="s">
        <v>63</v>
      </c>
      <c r="E19" s="67">
        <v>-110</v>
      </c>
      <c r="F19" s="62">
        <f>(H15+10)*1.1</f>
        <v>23.1</v>
      </c>
      <c r="G19" s="11" t="s">
        <v>15</v>
      </c>
      <c r="H19" s="10" t="s">
        <v>16</v>
      </c>
      <c r="I19" s="11">
        <f>H15+10</f>
        <v>21</v>
      </c>
      <c r="J19" s="25"/>
      <c r="K19" s="13"/>
    </row>
    <row r="20" spans="1:16">
      <c r="A20" s="61"/>
      <c r="B20" s="42" t="s">
        <v>64</v>
      </c>
      <c r="C20" s="43" t="s">
        <v>47</v>
      </c>
      <c r="D20" s="44" t="s">
        <v>65</v>
      </c>
      <c r="E20" s="67">
        <v>-110</v>
      </c>
      <c r="F20" s="62">
        <f>(H4+10)*1.1</f>
        <v>22</v>
      </c>
      <c r="G20" s="11" t="s">
        <v>15</v>
      </c>
      <c r="H20" s="10" t="s">
        <v>16</v>
      </c>
      <c r="I20" s="11">
        <f>H4+10</f>
        <v>20</v>
      </c>
      <c r="J20" s="25"/>
      <c r="K20" s="13"/>
    </row>
    <row r="21" spans="1:16">
      <c r="A21" s="61"/>
      <c r="B21" s="42" t="s">
        <v>66</v>
      </c>
      <c r="C21" s="43" t="s">
        <v>14</v>
      </c>
      <c r="D21" s="44" t="s">
        <v>18</v>
      </c>
      <c r="E21" s="67">
        <v>-105</v>
      </c>
      <c r="F21" s="62">
        <f>10*1.05</f>
        <v>10.5</v>
      </c>
      <c r="G21" s="11" t="s">
        <v>20</v>
      </c>
      <c r="H21" s="21">
        <v>10.5</v>
      </c>
      <c r="I21" s="11" t="s">
        <v>16</v>
      </c>
      <c r="J21" s="25"/>
      <c r="K21" s="13"/>
    </row>
    <row r="22" spans="1:16">
      <c r="A22" s="14"/>
      <c r="B22" s="51" t="s">
        <v>67</v>
      </c>
      <c r="C22" s="16" t="s">
        <v>14</v>
      </c>
      <c r="D22" s="17" t="s">
        <v>18</v>
      </c>
      <c r="E22" s="69">
        <v>-120</v>
      </c>
      <c r="F22" s="19">
        <f>10*1.2</f>
        <v>12</v>
      </c>
      <c r="G22" s="53" t="s">
        <v>15</v>
      </c>
      <c r="H22" s="10" t="s">
        <v>16</v>
      </c>
      <c r="I22" s="11">
        <v>10</v>
      </c>
      <c r="J22" s="25"/>
      <c r="K22" s="13"/>
    </row>
    <row r="23" spans="1:16">
      <c r="A23" s="36" t="s">
        <v>68</v>
      </c>
      <c r="B23" s="4" t="s">
        <v>64</v>
      </c>
      <c r="C23" s="43" t="s">
        <v>14</v>
      </c>
      <c r="D23" s="44" t="s">
        <v>61</v>
      </c>
      <c r="E23" s="67">
        <v>-110</v>
      </c>
      <c r="F23" s="8">
        <f>10*1.1</f>
        <v>11</v>
      </c>
      <c r="G23" s="9" t="s">
        <v>20</v>
      </c>
      <c r="H23" s="94">
        <v>11</v>
      </c>
      <c r="I23" s="11" t="s">
        <v>16</v>
      </c>
      <c r="J23" s="25"/>
      <c r="K23" s="13"/>
    </row>
    <row r="24" spans="1:16">
      <c r="A24" s="41"/>
      <c r="B24" s="42" t="s">
        <v>66</v>
      </c>
      <c r="C24" s="43" t="s">
        <v>47</v>
      </c>
      <c r="D24" s="44" t="s">
        <v>57</v>
      </c>
      <c r="E24" s="67">
        <v>-110</v>
      </c>
      <c r="F24" s="62">
        <f>(H21+10)*1.1</f>
        <v>22.55</v>
      </c>
      <c r="G24" s="11" t="s">
        <v>15</v>
      </c>
      <c r="H24" s="43" t="s">
        <v>16</v>
      </c>
      <c r="I24" s="11">
        <f>H21+10</f>
        <v>20.5</v>
      </c>
      <c r="J24" s="25"/>
      <c r="K24" s="13"/>
    </row>
    <row r="25" spans="1:16">
      <c r="A25" s="41"/>
      <c r="B25" s="42" t="s">
        <v>67</v>
      </c>
      <c r="C25" s="43" t="s">
        <v>14</v>
      </c>
      <c r="D25" s="44" t="s">
        <v>69</v>
      </c>
      <c r="E25" s="67">
        <v>-110</v>
      </c>
      <c r="F25" s="45">
        <f>10*1.1</f>
        <v>11</v>
      </c>
      <c r="G25" s="11" t="s">
        <v>15</v>
      </c>
      <c r="H25" s="43" t="s">
        <v>16</v>
      </c>
      <c r="I25" s="11">
        <v>10</v>
      </c>
      <c r="J25" s="25"/>
      <c r="K25" s="13"/>
    </row>
    <row r="26" spans="1:16">
      <c r="A26" s="26"/>
      <c r="B26" s="15" t="s">
        <v>70</v>
      </c>
      <c r="C26" s="16" t="s">
        <v>14</v>
      </c>
      <c r="D26" s="17" t="s">
        <v>65</v>
      </c>
      <c r="E26" s="69">
        <v>-110</v>
      </c>
      <c r="F26" s="52">
        <f>10*1.1</f>
        <v>11</v>
      </c>
      <c r="G26" s="53" t="s">
        <v>20</v>
      </c>
      <c r="H26" s="70">
        <v>11</v>
      </c>
      <c r="I26" s="11" t="s">
        <v>16</v>
      </c>
      <c r="K26" s="13"/>
    </row>
    <row r="27" spans="1:16">
      <c r="A27" s="71" t="s">
        <v>71</v>
      </c>
      <c r="B27" s="56" t="s">
        <v>72</v>
      </c>
      <c r="C27" s="5" t="s">
        <v>14</v>
      </c>
      <c r="D27" s="6" t="s">
        <v>48</v>
      </c>
      <c r="E27" s="65">
        <v>-125</v>
      </c>
      <c r="F27" s="24">
        <f>(H23+10)*1.25</f>
        <v>26.25</v>
      </c>
      <c r="G27" s="9" t="s">
        <v>20</v>
      </c>
      <c r="H27" s="70">
        <v>26.25</v>
      </c>
      <c r="I27" s="11" t="s">
        <v>16</v>
      </c>
      <c r="K27" s="13"/>
    </row>
    <row r="28" spans="1:16">
      <c r="A28" s="41"/>
      <c r="B28" s="42" t="s">
        <v>72</v>
      </c>
      <c r="C28" s="43" t="s">
        <v>14</v>
      </c>
      <c r="D28" s="44" t="s">
        <v>48</v>
      </c>
      <c r="E28" s="67">
        <v>-125</v>
      </c>
      <c r="F28" s="45">
        <f>10*1.25</f>
        <v>12.5</v>
      </c>
      <c r="G28" s="11" t="s">
        <v>20</v>
      </c>
      <c r="H28" s="70" t="s">
        <v>16</v>
      </c>
      <c r="I28" s="11" t="s">
        <v>16</v>
      </c>
      <c r="K28" s="13"/>
    </row>
    <row r="29" spans="1:16">
      <c r="A29" s="41"/>
      <c r="B29" s="42" t="s">
        <v>66</v>
      </c>
      <c r="C29" s="43" t="s">
        <v>47</v>
      </c>
      <c r="D29" s="44" t="s">
        <v>73</v>
      </c>
      <c r="E29" s="74">
        <v>-110</v>
      </c>
      <c r="F29" s="45">
        <f>10*1.1</f>
        <v>11</v>
      </c>
      <c r="G29" s="11" t="s">
        <v>15</v>
      </c>
      <c r="H29" s="35" t="s">
        <v>16</v>
      </c>
      <c r="I29" s="11">
        <v>10</v>
      </c>
      <c r="K29" s="13"/>
    </row>
    <row r="30" spans="1:16">
      <c r="A30" s="76"/>
      <c r="B30" s="42" t="s">
        <v>74</v>
      </c>
      <c r="C30" s="43" t="s">
        <v>14</v>
      </c>
      <c r="D30" s="44" t="s">
        <v>75</v>
      </c>
      <c r="E30" s="67" t="s">
        <v>76</v>
      </c>
      <c r="F30" s="45">
        <f>(H26+10)*1.1</f>
        <v>23.1</v>
      </c>
      <c r="G30" s="11" t="s">
        <v>15</v>
      </c>
      <c r="H30" s="35" t="s">
        <v>16</v>
      </c>
      <c r="I30" s="11">
        <f>H26+10</f>
        <v>21</v>
      </c>
      <c r="K30" s="13"/>
    </row>
    <row r="31" spans="1:16">
      <c r="A31" s="77"/>
      <c r="B31" s="51" t="s">
        <v>67</v>
      </c>
      <c r="C31" s="16" t="s">
        <v>47</v>
      </c>
      <c r="D31" s="17">
        <v>-3</v>
      </c>
      <c r="E31" s="18" t="s">
        <v>19</v>
      </c>
      <c r="F31" s="52">
        <f>10</f>
        <v>10</v>
      </c>
      <c r="G31" s="53" t="s">
        <v>15</v>
      </c>
      <c r="H31" s="35" t="s">
        <v>16</v>
      </c>
      <c r="I31" s="11">
        <v>10</v>
      </c>
      <c r="K31" s="13"/>
    </row>
    <row r="32" spans="1:16">
      <c r="A32" s="78" t="s">
        <v>77</v>
      </c>
      <c r="B32" s="79" t="s">
        <v>72</v>
      </c>
      <c r="C32" s="16" t="s">
        <v>47</v>
      </c>
      <c r="D32" s="30" t="s">
        <v>18</v>
      </c>
      <c r="E32" s="80" t="s">
        <v>19</v>
      </c>
      <c r="F32" s="81">
        <f>(12.5+5.5)</f>
        <v>18</v>
      </c>
      <c r="G32" s="33" t="s">
        <v>15</v>
      </c>
      <c r="H32" s="35" t="s">
        <v>16</v>
      </c>
      <c r="I32" s="11">
        <v>18</v>
      </c>
      <c r="K32" s="13"/>
    </row>
    <row r="33" spans="1:13">
      <c r="A33" s="36" t="s">
        <v>78</v>
      </c>
      <c r="B33" s="4" t="s">
        <v>79</v>
      </c>
      <c r="C33" s="5" t="s">
        <v>14</v>
      </c>
      <c r="D33" s="6" t="s">
        <v>51</v>
      </c>
      <c r="E33" s="24">
        <v>-110</v>
      </c>
      <c r="F33" s="24">
        <f>10*1.1</f>
        <v>11</v>
      </c>
      <c r="G33" s="9" t="s">
        <v>20</v>
      </c>
      <c r="H33" s="70">
        <v>11</v>
      </c>
      <c r="I33" s="11" t="s">
        <v>16</v>
      </c>
      <c r="K33" s="13"/>
      <c r="M33" s="60"/>
    </row>
    <row r="34" spans="1:13">
      <c r="A34" s="41"/>
      <c r="B34" s="42" t="s">
        <v>74</v>
      </c>
      <c r="C34" s="43" t="s">
        <v>47</v>
      </c>
      <c r="D34" s="44" t="s">
        <v>80</v>
      </c>
      <c r="E34" s="45">
        <v>-110</v>
      </c>
      <c r="F34" s="82">
        <f>(13.25+5+10)*1.1</f>
        <v>31.075000000000003</v>
      </c>
      <c r="G34" s="11" t="s">
        <v>20</v>
      </c>
      <c r="H34" s="70">
        <v>31.08</v>
      </c>
      <c r="I34" s="11" t="s">
        <v>16</v>
      </c>
      <c r="K34" s="13"/>
    </row>
    <row r="35" spans="1:13">
      <c r="A35" s="41"/>
      <c r="B35" s="42" t="s">
        <v>81</v>
      </c>
      <c r="C35" s="43" t="s">
        <v>14</v>
      </c>
      <c r="D35" s="44" t="s">
        <v>82</v>
      </c>
      <c r="E35" s="45">
        <v>-110</v>
      </c>
      <c r="F35" s="45">
        <f>10*1.1</f>
        <v>11</v>
      </c>
      <c r="G35" s="11" t="s">
        <v>15</v>
      </c>
      <c r="H35" s="35" t="s">
        <v>16</v>
      </c>
      <c r="I35" s="11">
        <v>10</v>
      </c>
      <c r="K35" s="13"/>
    </row>
    <row r="36" spans="1:13">
      <c r="A36" s="26"/>
      <c r="B36" s="15" t="s">
        <v>83</v>
      </c>
      <c r="C36" s="16" t="s">
        <v>14</v>
      </c>
      <c r="D36" s="83">
        <v>-3.5</v>
      </c>
      <c r="E36" s="52">
        <v>-115</v>
      </c>
      <c r="F36" s="52">
        <f>10*1.15</f>
        <v>11.5</v>
      </c>
      <c r="G36" s="53" t="s">
        <v>20</v>
      </c>
      <c r="H36" s="70">
        <v>11.5</v>
      </c>
      <c r="I36" s="11" t="s">
        <v>16</v>
      </c>
      <c r="K36" s="13"/>
    </row>
    <row r="37" spans="1:13">
      <c r="A37" s="71" t="s">
        <v>84</v>
      </c>
      <c r="B37" s="4" t="s">
        <v>85</v>
      </c>
      <c r="C37" s="5" t="s">
        <v>47</v>
      </c>
      <c r="D37" s="6" t="s">
        <v>86</v>
      </c>
      <c r="E37" s="24">
        <v>-110</v>
      </c>
      <c r="F37" s="24">
        <f>(H33+10+8)*1.1</f>
        <v>31.900000000000002</v>
      </c>
      <c r="G37" s="9" t="s">
        <v>15</v>
      </c>
      <c r="H37" s="35" t="s">
        <v>16</v>
      </c>
      <c r="I37" s="11">
        <f>H33+10+8</f>
        <v>29</v>
      </c>
      <c r="K37" s="13"/>
    </row>
    <row r="38" spans="1:13">
      <c r="A38" s="41"/>
      <c r="B38" s="42" t="s">
        <v>87</v>
      </c>
      <c r="C38" s="43" t="s">
        <v>47</v>
      </c>
      <c r="D38" s="44" t="s">
        <v>88</v>
      </c>
      <c r="E38" s="84">
        <v>-110</v>
      </c>
      <c r="F38" s="45">
        <f>(H36+10+8)*1.1</f>
        <v>32.450000000000003</v>
      </c>
      <c r="G38" s="11" t="s">
        <v>20</v>
      </c>
      <c r="H38" s="21">
        <v>32.450000000000003</v>
      </c>
      <c r="I38" s="11" t="s">
        <v>16</v>
      </c>
      <c r="J38" s="25"/>
      <c r="K38" s="13"/>
    </row>
    <row r="39" spans="1:13">
      <c r="A39" s="26"/>
      <c r="B39" s="15" t="s">
        <v>89</v>
      </c>
      <c r="C39" s="16" t="s">
        <v>90</v>
      </c>
      <c r="D39" s="17" t="s">
        <v>30</v>
      </c>
      <c r="E39" s="52">
        <v>-110</v>
      </c>
      <c r="F39" s="85">
        <f>(13.25+H34+10)*1.1</f>
        <v>59.763000000000005</v>
      </c>
      <c r="G39" s="53" t="s">
        <v>15</v>
      </c>
      <c r="H39" s="10" t="s">
        <v>16</v>
      </c>
      <c r="I39" s="11">
        <f>13.25+H34+10</f>
        <v>54.33</v>
      </c>
      <c r="J39" s="25"/>
      <c r="K39" s="13"/>
    </row>
    <row r="40" spans="1:13">
      <c r="A40" s="86" t="s">
        <v>91</v>
      </c>
      <c r="B40" s="28" t="s">
        <v>13</v>
      </c>
      <c r="C40" s="16" t="s">
        <v>90</v>
      </c>
      <c r="D40" s="30" t="s">
        <v>92</v>
      </c>
      <c r="E40" s="81">
        <v>-110</v>
      </c>
      <c r="F40" s="87">
        <f>(H36+H38+10+8)*1.1</f>
        <v>68.14500000000001</v>
      </c>
      <c r="G40" s="33" t="s">
        <v>15</v>
      </c>
      <c r="H40" s="90" t="s">
        <v>16</v>
      </c>
      <c r="I40" s="91">
        <f>H36+H38+10+8</f>
        <v>61.95</v>
      </c>
      <c r="J40" s="92"/>
      <c r="K40" s="93"/>
    </row>
    <row r="41" spans="1:13">
      <c r="D41" s="89"/>
      <c r="G41"/>
      <c r="H41"/>
      <c r="I41"/>
      <c r="J41"/>
      <c r="K41"/>
    </row>
    <row r="42" spans="1:13">
      <c r="D42" s="89"/>
      <c r="G42"/>
      <c r="H42"/>
      <c r="I42"/>
      <c r="J42"/>
      <c r="K42"/>
    </row>
    <row r="43" spans="1:13">
      <c r="D43" s="89"/>
      <c r="G43"/>
      <c r="H43"/>
      <c r="I43"/>
      <c r="J43"/>
      <c r="K43"/>
    </row>
    <row r="44" spans="1:13">
      <c r="D44" s="89"/>
      <c r="G44"/>
      <c r="H44"/>
      <c r="I44"/>
      <c r="J44"/>
      <c r="K44"/>
    </row>
    <row r="45" spans="1:13">
      <c r="D45" s="89"/>
      <c r="G45"/>
      <c r="H45"/>
      <c r="I45"/>
      <c r="J45"/>
      <c r="K45"/>
    </row>
    <row r="46" spans="1:13">
      <c r="D46" s="89"/>
      <c r="G46"/>
      <c r="H46"/>
      <c r="I46"/>
      <c r="J46"/>
      <c r="K46"/>
    </row>
    <row r="47" spans="1:13">
      <c r="D47" s="89"/>
      <c r="G47"/>
      <c r="H47"/>
      <c r="I47"/>
      <c r="J47"/>
      <c r="K47"/>
    </row>
    <row r="48" spans="1:13">
      <c r="D48" s="89"/>
      <c r="G48"/>
      <c r="H48"/>
      <c r="I48"/>
      <c r="J48"/>
      <c r="K48"/>
    </row>
    <row r="49" spans="7:11">
      <c r="G49"/>
      <c r="H49"/>
      <c r="I49"/>
      <c r="J49"/>
      <c r="K49"/>
    </row>
    <row r="50" spans="7:11">
      <c r="G50"/>
      <c r="H50"/>
      <c r="I50"/>
      <c r="J50"/>
      <c r="K50"/>
    </row>
    <row r="51" spans="7:11">
      <c r="G51"/>
      <c r="H51"/>
      <c r="I51"/>
      <c r="J51"/>
      <c r="K51"/>
    </row>
    <row r="52" spans="7:11">
      <c r="G52"/>
      <c r="H52"/>
      <c r="I52"/>
      <c r="J52"/>
      <c r="K52"/>
    </row>
    <row r="53" spans="7:11">
      <c r="G53"/>
      <c r="H53"/>
      <c r="I53"/>
      <c r="J53"/>
      <c r="K53"/>
    </row>
    <row r="54" spans="7:11">
      <c r="G54"/>
      <c r="H54"/>
      <c r="I54"/>
      <c r="J54"/>
      <c r="K54"/>
    </row>
    <row r="55" spans="7:11">
      <c r="G55"/>
      <c r="H55"/>
      <c r="I55"/>
      <c r="J55"/>
      <c r="K55"/>
    </row>
    <row r="56" spans="7:11">
      <c r="G56"/>
      <c r="H56"/>
      <c r="I56"/>
      <c r="J56"/>
      <c r="K56"/>
    </row>
    <row r="57" spans="7:11">
      <c r="G57"/>
      <c r="H57"/>
      <c r="I57"/>
      <c r="J57"/>
      <c r="K57"/>
    </row>
    <row r="58" spans="7:11">
      <c r="G58"/>
      <c r="H58"/>
      <c r="I58"/>
      <c r="J58"/>
      <c r="K58"/>
    </row>
    <row r="59" spans="7:11">
      <c r="G59"/>
      <c r="H59"/>
      <c r="I59"/>
      <c r="J59"/>
      <c r="K59"/>
    </row>
    <row r="60" spans="7:11">
      <c r="G60"/>
      <c r="H60"/>
      <c r="I60"/>
      <c r="J60"/>
      <c r="K60"/>
    </row>
    <row r="61" spans="7:11">
      <c r="G61"/>
      <c r="H61"/>
      <c r="I61"/>
      <c r="J61"/>
      <c r="K61"/>
    </row>
    <row r="62" spans="7:11">
      <c r="G62"/>
      <c r="H62"/>
      <c r="I62"/>
      <c r="J62"/>
      <c r="K62"/>
    </row>
    <row r="63" spans="7:11">
      <c r="G63"/>
      <c r="H63"/>
      <c r="I63"/>
      <c r="J63"/>
      <c r="K63"/>
    </row>
    <row r="64" spans="7:11">
      <c r="G64"/>
      <c r="H64"/>
      <c r="I64"/>
      <c r="J64"/>
      <c r="K64"/>
    </row>
    <row r="65" spans="7:11">
      <c r="G65"/>
      <c r="H65"/>
      <c r="I65"/>
      <c r="J65"/>
      <c r="K65"/>
    </row>
    <row r="66" spans="7:11">
      <c r="G66"/>
      <c r="H66"/>
      <c r="I66"/>
      <c r="J66"/>
      <c r="K66"/>
    </row>
    <row r="67" spans="7:11">
      <c r="G67"/>
      <c r="H67"/>
      <c r="I67"/>
      <c r="J67"/>
      <c r="K67"/>
    </row>
    <row r="68" spans="7:11">
      <c r="G68"/>
      <c r="H68"/>
      <c r="I68"/>
      <c r="J68"/>
      <c r="K68"/>
    </row>
    <row r="69" spans="7:11">
      <c r="G69"/>
      <c r="H69"/>
      <c r="I69"/>
      <c r="J69"/>
      <c r="K69"/>
    </row>
    <row r="70" spans="7:11">
      <c r="G70"/>
      <c r="H70"/>
      <c r="I70"/>
      <c r="J70"/>
      <c r="K70"/>
    </row>
    <row r="71" spans="7:11">
      <c r="G71"/>
      <c r="H71"/>
      <c r="I71"/>
      <c r="J71"/>
      <c r="K71"/>
    </row>
    <row r="72" spans="7:11">
      <c r="G72"/>
      <c r="H72"/>
      <c r="I72"/>
      <c r="J72"/>
      <c r="K72"/>
    </row>
    <row r="73" spans="7:11">
      <c r="G73"/>
      <c r="H73"/>
      <c r="I73"/>
      <c r="J73"/>
      <c r="K73"/>
    </row>
    <row r="74" spans="7:11">
      <c r="G74"/>
      <c r="H74"/>
      <c r="I74"/>
      <c r="J74"/>
      <c r="K74"/>
    </row>
    <row r="75" spans="7:11">
      <c r="G75"/>
      <c r="H75"/>
      <c r="I75"/>
      <c r="J75"/>
      <c r="K75"/>
    </row>
    <row r="76" spans="7:11">
      <c r="G76"/>
      <c r="H76"/>
      <c r="I76"/>
      <c r="J76"/>
      <c r="K76"/>
    </row>
    <row r="77" spans="7:11">
      <c r="G77"/>
      <c r="H77"/>
      <c r="I77"/>
      <c r="J77"/>
      <c r="K77"/>
    </row>
    <row r="78" spans="7:11">
      <c r="G78"/>
      <c r="H78"/>
      <c r="I78"/>
      <c r="J78"/>
      <c r="K78"/>
    </row>
    <row r="79" spans="7:11">
      <c r="G79"/>
      <c r="H79"/>
      <c r="I79"/>
      <c r="J79"/>
      <c r="K79"/>
    </row>
    <row r="80" spans="7:11">
      <c r="G80"/>
      <c r="H80"/>
      <c r="I80"/>
      <c r="J80"/>
      <c r="K80"/>
    </row>
    <row r="81" spans="7:11">
      <c r="G81"/>
      <c r="H81"/>
      <c r="I81"/>
      <c r="J81"/>
      <c r="K81"/>
    </row>
    <row r="82" spans="7:11">
      <c r="G82"/>
      <c r="H82"/>
      <c r="I82"/>
      <c r="J82"/>
      <c r="K82"/>
    </row>
    <row r="83" spans="7:11">
      <c r="G83"/>
      <c r="H83"/>
      <c r="I83"/>
      <c r="J83"/>
      <c r="K83"/>
    </row>
    <row r="84" spans="7:11">
      <c r="G84"/>
      <c r="H84"/>
      <c r="I84"/>
      <c r="J84"/>
      <c r="K84"/>
    </row>
    <row r="85" spans="7:11">
      <c r="G85"/>
      <c r="H85"/>
      <c r="I85"/>
      <c r="J85"/>
      <c r="K85"/>
    </row>
    <row r="86" spans="7:11">
      <c r="G86"/>
      <c r="H86"/>
      <c r="I86"/>
      <c r="J86"/>
      <c r="K86"/>
    </row>
    <row r="87" spans="7:11">
      <c r="G87"/>
      <c r="H87"/>
      <c r="I87"/>
      <c r="J87"/>
      <c r="K87"/>
    </row>
    <row r="88" spans="7:11">
      <c r="G88"/>
      <c r="H88"/>
      <c r="I88"/>
      <c r="J88"/>
      <c r="K88"/>
    </row>
    <row r="89" spans="7:11">
      <c r="G89"/>
      <c r="H89"/>
      <c r="I89"/>
      <c r="J89"/>
      <c r="K89"/>
    </row>
    <row r="90" spans="7:11">
      <c r="G90"/>
      <c r="H90"/>
      <c r="I90"/>
      <c r="J90"/>
      <c r="K90"/>
    </row>
    <row r="91" spans="7:11">
      <c r="G91"/>
      <c r="H91"/>
      <c r="I91"/>
      <c r="J91"/>
      <c r="K91"/>
    </row>
    <row r="92" spans="7:11">
      <c r="G92"/>
      <c r="H92"/>
      <c r="I92"/>
      <c r="J92"/>
      <c r="K92"/>
    </row>
    <row r="93" spans="7:11">
      <c r="G93"/>
      <c r="H93"/>
      <c r="I93"/>
      <c r="J93"/>
      <c r="K93"/>
    </row>
    <row r="94" spans="7:11">
      <c r="G94"/>
      <c r="H94"/>
      <c r="I94"/>
      <c r="J94"/>
      <c r="K94"/>
    </row>
    <row r="95" spans="7:11">
      <c r="G95"/>
      <c r="H95"/>
      <c r="I95"/>
      <c r="J95"/>
      <c r="K95"/>
    </row>
    <row r="96" spans="7:11">
      <c r="G96"/>
      <c r="H96"/>
      <c r="I96"/>
      <c r="J96"/>
      <c r="K96"/>
    </row>
    <row r="97" spans="7:11">
      <c r="G97"/>
      <c r="H97"/>
      <c r="I97"/>
      <c r="J97"/>
      <c r="K97"/>
    </row>
    <row r="98" spans="7:11">
      <c r="G98"/>
      <c r="H98"/>
      <c r="I98"/>
      <c r="J98"/>
      <c r="K98"/>
    </row>
    <row r="99" spans="7:11">
      <c r="G99"/>
      <c r="H99"/>
      <c r="I99"/>
      <c r="J99"/>
      <c r="K99"/>
    </row>
    <row r="100" spans="7:11">
      <c r="G100"/>
      <c r="H100"/>
      <c r="I100"/>
      <c r="J100"/>
      <c r="K100"/>
    </row>
    <row r="101" spans="7:11">
      <c r="G101"/>
      <c r="H101"/>
      <c r="I101"/>
      <c r="J101"/>
      <c r="K101"/>
    </row>
    <row r="102" spans="7:11">
      <c r="G102"/>
      <c r="H102"/>
      <c r="I102"/>
      <c r="J102"/>
      <c r="K102"/>
    </row>
    <row r="103" spans="7:11">
      <c r="G103"/>
      <c r="H103"/>
      <c r="I103"/>
      <c r="J103"/>
      <c r="K103"/>
    </row>
    <row r="104" spans="7:11">
      <c r="G104"/>
      <c r="H104"/>
      <c r="I104"/>
      <c r="J104"/>
      <c r="K104"/>
    </row>
    <row r="105" spans="7:11">
      <c r="G105"/>
      <c r="H105"/>
      <c r="I105"/>
      <c r="J105"/>
      <c r="K105"/>
    </row>
    <row r="106" spans="7:11">
      <c r="G106"/>
      <c r="H106"/>
      <c r="I106"/>
      <c r="J106"/>
      <c r="K106"/>
    </row>
    <row r="107" spans="7:11">
      <c r="G107"/>
      <c r="H107"/>
      <c r="I107"/>
      <c r="J107"/>
      <c r="K107"/>
    </row>
    <row r="108" spans="7:11">
      <c r="G108"/>
      <c r="H108"/>
      <c r="I108"/>
      <c r="J108"/>
      <c r="K108"/>
    </row>
    <row r="109" spans="7:11">
      <c r="G109"/>
      <c r="H109"/>
      <c r="I109"/>
      <c r="J109"/>
      <c r="K109"/>
    </row>
    <row r="110" spans="7:11">
      <c r="G110"/>
      <c r="H110"/>
      <c r="I110"/>
      <c r="J110"/>
      <c r="K110"/>
    </row>
    <row r="111" spans="7:11">
      <c r="G111"/>
      <c r="H111"/>
      <c r="I111"/>
      <c r="J111"/>
      <c r="K111"/>
    </row>
    <row r="112" spans="7:11">
      <c r="G112"/>
      <c r="H112"/>
      <c r="I112"/>
      <c r="J112"/>
      <c r="K112"/>
    </row>
    <row r="113" spans="7:11">
      <c r="G113"/>
      <c r="H113"/>
      <c r="I113"/>
      <c r="J113"/>
      <c r="K113"/>
    </row>
    <row r="114" spans="7:11">
      <c r="G114"/>
      <c r="H114"/>
      <c r="I114"/>
      <c r="J114"/>
      <c r="K114"/>
    </row>
    <row r="115" spans="7:11">
      <c r="G115"/>
      <c r="H115"/>
      <c r="I115"/>
      <c r="J115"/>
      <c r="K115"/>
    </row>
    <row r="116" spans="7:11">
      <c r="G116"/>
      <c r="H116"/>
      <c r="I116"/>
      <c r="J116"/>
      <c r="K116"/>
    </row>
    <row r="117" spans="7:11">
      <c r="G117"/>
      <c r="H117"/>
      <c r="I117"/>
      <c r="J117"/>
      <c r="K117"/>
    </row>
    <row r="118" spans="7:11">
      <c r="G118"/>
      <c r="H118"/>
      <c r="I118"/>
      <c r="J118"/>
      <c r="K118"/>
    </row>
    <row r="119" spans="7:11">
      <c r="G119"/>
      <c r="H119"/>
      <c r="I119"/>
      <c r="J119"/>
      <c r="K119"/>
    </row>
    <row r="120" spans="7:11">
      <c r="G120"/>
      <c r="H120"/>
      <c r="I120"/>
      <c r="J120"/>
      <c r="K120"/>
    </row>
    <row r="121" spans="7:11">
      <c r="G121"/>
      <c r="H121"/>
      <c r="I121"/>
      <c r="J121"/>
      <c r="K121"/>
    </row>
    <row r="122" spans="7:11">
      <c r="G122"/>
      <c r="H122"/>
      <c r="I122"/>
      <c r="J122"/>
      <c r="K122"/>
    </row>
    <row r="123" spans="7:11">
      <c r="G123"/>
      <c r="H123"/>
      <c r="I123"/>
      <c r="J123"/>
      <c r="K123"/>
    </row>
    <row r="124" spans="7:11">
      <c r="G124"/>
      <c r="H124"/>
      <c r="I124"/>
      <c r="J124"/>
      <c r="K124"/>
    </row>
    <row r="125" spans="7:11">
      <c r="G125"/>
      <c r="H125"/>
      <c r="I125"/>
      <c r="J125"/>
      <c r="K125"/>
    </row>
    <row r="126" spans="7:11">
      <c r="G126"/>
      <c r="H126"/>
      <c r="I126"/>
      <c r="J126"/>
      <c r="K126"/>
    </row>
    <row r="127" spans="7:11">
      <c r="G127"/>
      <c r="H127"/>
      <c r="I127"/>
      <c r="J127"/>
      <c r="K127"/>
    </row>
    <row r="128" spans="7:11">
      <c r="G128"/>
      <c r="H128"/>
      <c r="I128"/>
      <c r="J128"/>
      <c r="K128"/>
    </row>
    <row r="129" spans="7:11">
      <c r="G129"/>
      <c r="H129"/>
      <c r="I129"/>
      <c r="J129"/>
      <c r="K129"/>
    </row>
    <row r="130" spans="7:11">
      <c r="G130"/>
      <c r="H130"/>
      <c r="I130"/>
      <c r="J130"/>
      <c r="K130"/>
    </row>
    <row r="131" spans="7:11">
      <c r="G131"/>
      <c r="H131"/>
      <c r="I131"/>
      <c r="J131"/>
      <c r="K131"/>
    </row>
    <row r="132" spans="7:11">
      <c r="G132"/>
      <c r="H132"/>
      <c r="I132"/>
      <c r="J132"/>
      <c r="K132"/>
    </row>
    <row r="133" spans="7:11">
      <c r="G133"/>
      <c r="H133"/>
      <c r="I133"/>
      <c r="J133"/>
      <c r="K133"/>
    </row>
    <row r="134" spans="7:11">
      <c r="G134"/>
      <c r="H134"/>
      <c r="I134"/>
      <c r="J134"/>
      <c r="K134"/>
    </row>
    <row r="135" spans="7:11">
      <c r="G135"/>
      <c r="H135"/>
      <c r="I135"/>
      <c r="J135"/>
      <c r="K135"/>
    </row>
    <row r="136" spans="7:11">
      <c r="G136"/>
      <c r="H136"/>
      <c r="I136"/>
      <c r="J136"/>
      <c r="K136"/>
    </row>
    <row r="137" spans="7:11">
      <c r="G137"/>
      <c r="H137"/>
      <c r="I137"/>
      <c r="J137"/>
      <c r="K137"/>
    </row>
    <row r="138" spans="7:11">
      <c r="G138"/>
      <c r="H138"/>
      <c r="I138"/>
      <c r="J138"/>
      <c r="K138"/>
    </row>
    <row r="139" spans="7:11">
      <c r="G139"/>
      <c r="H139"/>
      <c r="I139"/>
      <c r="J139"/>
      <c r="K139"/>
    </row>
    <row r="140" spans="7:11">
      <c r="G140"/>
      <c r="H140"/>
      <c r="I140"/>
      <c r="J140"/>
      <c r="K140"/>
    </row>
    <row r="141" spans="7:11">
      <c r="G141"/>
      <c r="H141"/>
      <c r="I141"/>
      <c r="J141"/>
      <c r="K141"/>
    </row>
    <row r="142" spans="7:11">
      <c r="G142"/>
      <c r="H142"/>
      <c r="I142"/>
      <c r="J142"/>
      <c r="K142"/>
    </row>
    <row r="143" spans="7:11">
      <c r="G143"/>
      <c r="H143"/>
      <c r="I143"/>
      <c r="J143"/>
      <c r="K143"/>
    </row>
    <row r="144" spans="7:11">
      <c r="G144"/>
      <c r="H144"/>
      <c r="I144"/>
      <c r="J144"/>
      <c r="K144"/>
    </row>
    <row r="145" spans="7:11">
      <c r="G145"/>
      <c r="H145"/>
      <c r="I145"/>
      <c r="J145"/>
      <c r="K145"/>
    </row>
    <row r="146" spans="7:11">
      <c r="G146"/>
      <c r="H146"/>
      <c r="I146"/>
      <c r="J146"/>
      <c r="K146"/>
    </row>
    <row r="147" spans="7:11">
      <c r="G147"/>
      <c r="H147"/>
      <c r="I147"/>
      <c r="J147"/>
      <c r="K147"/>
    </row>
    <row r="148" spans="7:11">
      <c r="G148"/>
      <c r="H148"/>
      <c r="I148"/>
      <c r="J148"/>
      <c r="K148"/>
    </row>
    <row r="149" spans="7:11">
      <c r="G149"/>
      <c r="H149"/>
      <c r="I149"/>
      <c r="J149"/>
      <c r="K149"/>
    </row>
    <row r="150" spans="7:11">
      <c r="G150"/>
      <c r="H150"/>
      <c r="I150"/>
      <c r="J150"/>
      <c r="K150"/>
    </row>
    <row r="151" spans="7:11">
      <c r="G151"/>
      <c r="H151"/>
      <c r="I151"/>
      <c r="J151"/>
      <c r="K151"/>
    </row>
    <row r="152" spans="7:11">
      <c r="G152"/>
      <c r="H152"/>
      <c r="I152"/>
      <c r="J152"/>
      <c r="K152"/>
    </row>
    <row r="153" spans="7:11">
      <c r="G153"/>
      <c r="H153"/>
      <c r="I153"/>
      <c r="J153"/>
      <c r="K153"/>
    </row>
    <row r="154" spans="7:11">
      <c r="G154"/>
      <c r="H154"/>
      <c r="I154"/>
      <c r="J154"/>
      <c r="K154"/>
    </row>
    <row r="155" spans="7:11">
      <c r="G155"/>
      <c r="H155"/>
      <c r="I155"/>
      <c r="J155"/>
      <c r="K155"/>
    </row>
    <row r="156" spans="7:11">
      <c r="G156"/>
      <c r="H156"/>
      <c r="I156"/>
      <c r="J156"/>
      <c r="K156"/>
    </row>
    <row r="157" spans="7:11">
      <c r="G157"/>
      <c r="H157"/>
      <c r="I157"/>
      <c r="J157"/>
      <c r="K157"/>
    </row>
    <row r="158" spans="7:11">
      <c r="G158"/>
      <c r="H158"/>
      <c r="I158"/>
      <c r="J158"/>
      <c r="K158"/>
    </row>
  </sheetData>
  <mergeCells count="3">
    <mergeCell ref="A2:K2"/>
    <mergeCell ref="C6:G6"/>
    <mergeCell ref="C17:G17"/>
  </mergeCell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Q158"/>
  <sheetViews>
    <sheetView workbookViewId="0">
      <selection activeCell="H16" sqref="H16"/>
    </sheetView>
  </sheetViews>
  <sheetFormatPr baseColWidth="10" defaultRowHeight="15"/>
  <cols>
    <col min="1" max="1" width="13.7109375" customWidth="1"/>
    <col min="2" max="2" width="13.42578125" style="88" customWidth="1"/>
    <col min="3" max="3" width="7" style="35" customWidth="1"/>
    <col min="4" max="4" width="7.7109375" style="40" customWidth="1"/>
    <col min="5" max="5" width="6" customWidth="1"/>
    <col min="6" max="6" width="7.85546875" customWidth="1"/>
    <col min="7" max="7" width="3" style="35" customWidth="1"/>
    <col min="8" max="8" width="10.5703125" style="35" customWidth="1"/>
    <col min="9" max="9" width="11.140625" style="35" customWidth="1"/>
    <col min="10" max="10" width="10.5703125" style="12" customWidth="1"/>
    <col min="11" max="11" width="11.42578125" style="12"/>
    <col min="12" max="12" width="10" customWidth="1"/>
    <col min="13" max="13" width="10.42578125" customWidth="1"/>
    <col min="14" max="14" width="10.85546875" customWidth="1"/>
    <col min="15" max="15" width="8.85546875" customWidth="1"/>
    <col min="16" max="16" width="11" customWidth="1"/>
  </cols>
  <sheetData>
    <row r="1" spans="1:17">
      <c r="A1" s="1" t="s">
        <v>0</v>
      </c>
      <c r="B1" s="1" t="s">
        <v>1</v>
      </c>
      <c r="C1" s="1" t="s">
        <v>2</v>
      </c>
      <c r="D1" s="2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7">
      <c r="A2" s="98" t="s">
        <v>11</v>
      </c>
      <c r="B2" s="99"/>
      <c r="C2" s="99"/>
      <c r="D2" s="99"/>
      <c r="E2" s="99"/>
      <c r="F2" s="99"/>
      <c r="G2" s="99"/>
      <c r="H2" s="99"/>
      <c r="I2" s="99"/>
      <c r="J2" s="99"/>
      <c r="K2" s="100"/>
    </row>
    <row r="3" spans="1:17">
      <c r="A3" s="3" t="s">
        <v>12</v>
      </c>
      <c r="B3" s="4" t="s">
        <v>13</v>
      </c>
      <c r="C3" s="5" t="s">
        <v>14</v>
      </c>
      <c r="D3" s="6">
        <v>-4</v>
      </c>
      <c r="E3" s="7">
        <v>-110</v>
      </c>
      <c r="F3" s="8">
        <f>10*1.1</f>
        <v>11</v>
      </c>
      <c r="G3" s="9" t="s">
        <v>15</v>
      </c>
      <c r="H3" s="10" t="s">
        <v>16</v>
      </c>
      <c r="I3" s="11">
        <v>10</v>
      </c>
      <c r="K3" s="13"/>
      <c r="M3" s="97"/>
    </row>
    <row r="4" spans="1:17">
      <c r="A4" s="14"/>
      <c r="B4" s="15" t="s">
        <v>17</v>
      </c>
      <c r="C4" s="16" t="s">
        <v>14</v>
      </c>
      <c r="D4" s="17" t="s">
        <v>18</v>
      </c>
      <c r="E4" s="18" t="s">
        <v>19</v>
      </c>
      <c r="F4" s="19">
        <v>10</v>
      </c>
      <c r="G4" s="20" t="s">
        <v>20</v>
      </c>
      <c r="H4" s="21">
        <v>10</v>
      </c>
      <c r="I4" s="11" t="s">
        <v>16</v>
      </c>
      <c r="K4" s="13"/>
      <c r="M4" s="97"/>
      <c r="N4" s="96"/>
    </row>
    <row r="5" spans="1:17">
      <c r="A5" s="3" t="s">
        <v>21</v>
      </c>
      <c r="B5" s="4" t="s">
        <v>22</v>
      </c>
      <c r="C5" s="5" t="s">
        <v>14</v>
      </c>
      <c r="D5" s="22"/>
      <c r="E5" s="23" t="s">
        <v>23</v>
      </c>
      <c r="F5" s="24">
        <f>10*1.15</f>
        <v>11.5</v>
      </c>
      <c r="G5" s="9" t="s">
        <v>15</v>
      </c>
      <c r="H5" s="10" t="s">
        <v>16</v>
      </c>
      <c r="I5" s="11">
        <v>10</v>
      </c>
      <c r="J5" s="25"/>
      <c r="K5" s="13"/>
      <c r="M5" s="97"/>
    </row>
    <row r="6" spans="1:17">
      <c r="A6" s="26"/>
      <c r="B6" s="15" t="s">
        <v>17</v>
      </c>
      <c r="C6" s="101" t="s">
        <v>24</v>
      </c>
      <c r="D6" s="101"/>
      <c r="E6" s="101"/>
      <c r="F6" s="101"/>
      <c r="G6" s="102"/>
      <c r="H6" s="10" t="s">
        <v>16</v>
      </c>
      <c r="I6" s="11" t="s">
        <v>16</v>
      </c>
      <c r="J6" s="25"/>
      <c r="K6" s="13"/>
      <c r="O6" s="95"/>
    </row>
    <row r="7" spans="1:17">
      <c r="A7" s="27" t="s">
        <v>25</v>
      </c>
      <c r="B7" s="28" t="s">
        <v>22</v>
      </c>
      <c r="C7" s="29" t="s">
        <v>16</v>
      </c>
      <c r="D7" s="30" t="s">
        <v>26</v>
      </c>
      <c r="E7" s="31">
        <v>-110</v>
      </c>
      <c r="F7" s="32">
        <f>5*1.1</f>
        <v>5.5</v>
      </c>
      <c r="G7" s="33" t="s">
        <v>15</v>
      </c>
      <c r="H7" s="10" t="s">
        <v>16</v>
      </c>
      <c r="I7" s="11">
        <v>5</v>
      </c>
      <c r="J7" s="25"/>
      <c r="K7" s="13"/>
      <c r="M7" s="34" t="s">
        <v>27</v>
      </c>
      <c r="N7" s="35">
        <v>316</v>
      </c>
    </row>
    <row r="8" spans="1:17">
      <c r="A8" s="36" t="s">
        <v>28</v>
      </c>
      <c r="B8" s="4" t="s">
        <v>29</v>
      </c>
      <c r="C8" s="37" t="s">
        <v>14</v>
      </c>
      <c r="D8" s="6" t="s">
        <v>30</v>
      </c>
      <c r="E8" s="24">
        <v>-110</v>
      </c>
      <c r="F8" s="24">
        <f>30*1.1</f>
        <v>33</v>
      </c>
      <c r="G8" s="9" t="s">
        <v>20</v>
      </c>
      <c r="H8" s="38">
        <v>33</v>
      </c>
      <c r="I8" s="11" t="s">
        <v>16</v>
      </c>
      <c r="J8" s="25"/>
      <c r="K8" s="13"/>
      <c r="M8" s="39" t="s">
        <v>31</v>
      </c>
      <c r="N8" s="40">
        <f>SUM(I3:I40)</f>
        <v>413.4</v>
      </c>
    </row>
    <row r="9" spans="1:17">
      <c r="A9" s="41"/>
      <c r="B9" s="42" t="s">
        <v>32</v>
      </c>
      <c r="C9" s="43" t="s">
        <v>14</v>
      </c>
      <c r="D9" s="44" t="s">
        <v>33</v>
      </c>
      <c r="E9" s="45">
        <v>-110</v>
      </c>
      <c r="F9" s="45">
        <f>10*1.1</f>
        <v>11</v>
      </c>
      <c r="G9" s="11" t="s">
        <v>20</v>
      </c>
      <c r="H9" s="35">
        <v>11</v>
      </c>
      <c r="I9" s="35" t="s">
        <v>16</v>
      </c>
      <c r="J9" s="25"/>
      <c r="K9" s="13"/>
      <c r="M9" s="46" t="s">
        <v>34</v>
      </c>
      <c r="N9" s="40">
        <f>SUM(H3:H40)</f>
        <v>264.39999999999998</v>
      </c>
      <c r="P9" s="47" t="s">
        <v>35</v>
      </c>
      <c r="Q9" s="40">
        <f>SUM(J3:J40)</f>
        <v>93</v>
      </c>
    </row>
    <row r="10" spans="1:17">
      <c r="A10" s="48" t="s">
        <v>36</v>
      </c>
      <c r="B10" s="42" t="s">
        <v>37</v>
      </c>
      <c r="C10" s="43" t="s">
        <v>14</v>
      </c>
      <c r="D10" s="44" t="s">
        <v>38</v>
      </c>
      <c r="E10" s="45">
        <v>-110</v>
      </c>
      <c r="F10" s="45">
        <f>10*1.1</f>
        <v>11</v>
      </c>
      <c r="G10" s="11" t="s">
        <v>20</v>
      </c>
      <c r="H10" s="35">
        <v>11</v>
      </c>
      <c r="I10" s="35" t="s">
        <v>16</v>
      </c>
      <c r="J10" s="25"/>
      <c r="K10" s="13"/>
      <c r="M10" s="49" t="s">
        <v>39</v>
      </c>
      <c r="N10" s="40">
        <f>N8-N9</f>
        <v>149</v>
      </c>
      <c r="P10" s="50" t="s">
        <v>40</v>
      </c>
      <c r="Q10" s="40">
        <f>SUM(K3:K101)</f>
        <v>26</v>
      </c>
    </row>
    <row r="11" spans="1:17">
      <c r="A11" s="26"/>
      <c r="B11" s="51" t="s">
        <v>41</v>
      </c>
      <c r="C11" s="16" t="s">
        <v>14</v>
      </c>
      <c r="D11" s="17" t="s">
        <v>18</v>
      </c>
      <c r="E11" s="52">
        <v>-120</v>
      </c>
      <c r="F11" s="52">
        <f>10*1.2</f>
        <v>12</v>
      </c>
      <c r="G11" s="53" t="s">
        <v>42</v>
      </c>
      <c r="H11" s="10" t="s">
        <v>16</v>
      </c>
      <c r="I11" s="11" t="s">
        <v>16</v>
      </c>
      <c r="J11" s="25"/>
      <c r="K11" s="13"/>
      <c r="M11" s="54" t="s">
        <v>43</v>
      </c>
      <c r="N11" s="40">
        <f>N7+N10</f>
        <v>465</v>
      </c>
      <c r="P11" s="55" t="s">
        <v>44</v>
      </c>
      <c r="Q11" s="35">
        <f>Q9-Q10</f>
        <v>67</v>
      </c>
    </row>
    <row r="12" spans="1:17">
      <c r="A12" s="36" t="s">
        <v>45</v>
      </c>
      <c r="B12" s="56" t="s">
        <v>46</v>
      </c>
      <c r="C12" s="37" t="s">
        <v>47</v>
      </c>
      <c r="D12" s="44" t="s">
        <v>48</v>
      </c>
      <c r="E12" s="57" t="s">
        <v>49</v>
      </c>
      <c r="F12" s="8">
        <f>(H8+30)/1.05</f>
        <v>60</v>
      </c>
      <c r="G12" s="9" t="s">
        <v>20</v>
      </c>
      <c r="H12" s="58">
        <v>60</v>
      </c>
      <c r="I12" s="11" t="s">
        <v>16</v>
      </c>
      <c r="J12" s="59">
        <f>H8+H12</f>
        <v>93</v>
      </c>
      <c r="K12" s="13"/>
      <c r="M12" s="60"/>
      <c r="N12" s="35"/>
    </row>
    <row r="13" spans="1:17">
      <c r="A13" s="61"/>
      <c r="B13" s="42" t="s">
        <v>32</v>
      </c>
      <c r="C13" s="43" t="s">
        <v>47</v>
      </c>
      <c r="D13" s="44" t="s">
        <v>50</v>
      </c>
      <c r="E13" s="45">
        <v>-110</v>
      </c>
      <c r="F13" s="62">
        <f>(H9+10)*1.1</f>
        <v>23.1</v>
      </c>
      <c r="G13" s="11" t="s">
        <v>15</v>
      </c>
      <c r="H13" s="10" t="s">
        <v>16</v>
      </c>
      <c r="I13" s="11">
        <f>H9+10</f>
        <v>21</v>
      </c>
      <c r="J13" s="59"/>
      <c r="K13" s="13"/>
    </row>
    <row r="14" spans="1:17">
      <c r="A14" s="61"/>
      <c r="B14" s="42" t="s">
        <v>37</v>
      </c>
      <c r="C14" s="43" t="s">
        <v>47</v>
      </c>
      <c r="D14" s="44" t="s">
        <v>51</v>
      </c>
      <c r="E14" s="45">
        <v>-110</v>
      </c>
      <c r="F14" s="62">
        <f>(H10+10)*1.1</f>
        <v>23.1</v>
      </c>
      <c r="G14" s="11" t="s">
        <v>15</v>
      </c>
      <c r="H14" s="43" t="s">
        <v>16</v>
      </c>
      <c r="I14" s="11">
        <f>H10+10</f>
        <v>21</v>
      </c>
      <c r="J14" s="59"/>
      <c r="K14" s="13"/>
      <c r="N14" s="12" t="s">
        <v>52</v>
      </c>
      <c r="O14" s="12" t="s">
        <v>53</v>
      </c>
    </row>
    <row r="15" spans="1:17">
      <c r="A15" s="61"/>
      <c r="B15" s="42" t="s">
        <v>54</v>
      </c>
      <c r="C15" s="43" t="s">
        <v>14</v>
      </c>
      <c r="D15" s="44" t="s">
        <v>55</v>
      </c>
      <c r="E15" s="45">
        <v>-110</v>
      </c>
      <c r="F15" s="62">
        <f>10*1.1</f>
        <v>11</v>
      </c>
      <c r="G15" s="11" t="s">
        <v>20</v>
      </c>
      <c r="H15" s="21">
        <v>11</v>
      </c>
      <c r="I15" s="11" t="s">
        <v>16</v>
      </c>
      <c r="J15" s="25"/>
      <c r="K15" s="13"/>
      <c r="M15" s="63" t="s">
        <v>56</v>
      </c>
      <c r="N15" s="35">
        <v>1</v>
      </c>
      <c r="O15" s="35">
        <v>0</v>
      </c>
      <c r="P15" s="60"/>
    </row>
    <row r="16" spans="1:17">
      <c r="A16" s="61"/>
      <c r="B16" s="42" t="s">
        <v>17</v>
      </c>
      <c r="C16" s="43" t="s">
        <v>14</v>
      </c>
      <c r="D16" s="44" t="s">
        <v>57</v>
      </c>
      <c r="E16" s="45">
        <v>-110</v>
      </c>
      <c r="F16" s="62">
        <f>10*1.1</f>
        <v>11</v>
      </c>
      <c r="G16" s="11" t="s">
        <v>15</v>
      </c>
      <c r="H16" s="10" t="s">
        <v>16</v>
      </c>
      <c r="I16" s="11">
        <v>10</v>
      </c>
      <c r="J16" s="25"/>
      <c r="K16" s="13"/>
      <c r="M16" s="60" t="s">
        <v>58</v>
      </c>
      <c r="N16" s="35">
        <v>6</v>
      </c>
      <c r="O16" s="35">
        <v>0</v>
      </c>
      <c r="P16" s="60"/>
    </row>
    <row r="17" spans="1:16">
      <c r="A17" s="26"/>
      <c r="B17" s="51" t="s">
        <v>41</v>
      </c>
      <c r="C17" s="101" t="s">
        <v>24</v>
      </c>
      <c r="D17" s="101"/>
      <c r="E17" s="101"/>
      <c r="F17" s="101"/>
      <c r="G17" s="102"/>
      <c r="H17" s="10" t="s">
        <v>16</v>
      </c>
      <c r="I17" s="11" t="s">
        <v>16</v>
      </c>
      <c r="J17" s="25"/>
      <c r="K17" s="13"/>
      <c r="M17" s="60" t="s">
        <v>59</v>
      </c>
      <c r="N17" s="64">
        <v>13</v>
      </c>
      <c r="O17" s="35">
        <v>0</v>
      </c>
      <c r="P17" s="60"/>
    </row>
    <row r="18" spans="1:16">
      <c r="A18" s="36" t="s">
        <v>60</v>
      </c>
      <c r="B18" s="56" t="s">
        <v>32</v>
      </c>
      <c r="C18" s="37" t="s">
        <v>47</v>
      </c>
      <c r="D18" s="6" t="s">
        <v>61</v>
      </c>
      <c r="E18" s="65">
        <v>-110</v>
      </c>
      <c r="F18" s="8">
        <f>(H8+H12+30)*1.1</f>
        <v>135.30000000000001</v>
      </c>
      <c r="G18" s="9" t="s">
        <v>15</v>
      </c>
      <c r="H18" s="10" t="s">
        <v>16</v>
      </c>
      <c r="I18" s="11">
        <f>(26+30)</f>
        <v>56</v>
      </c>
      <c r="J18" s="25"/>
      <c r="K18" s="13">
        <v>26</v>
      </c>
      <c r="M18" s="66" t="s">
        <v>62</v>
      </c>
      <c r="N18" s="64">
        <f>SUM(N15:N17)</f>
        <v>20</v>
      </c>
      <c r="O18" s="35">
        <f>SUM(O15:O17)</f>
        <v>0</v>
      </c>
    </row>
    <row r="19" spans="1:16">
      <c r="A19" s="61"/>
      <c r="B19" s="42" t="s">
        <v>54</v>
      </c>
      <c r="C19" s="43" t="s">
        <v>47</v>
      </c>
      <c r="D19" s="44" t="s">
        <v>63</v>
      </c>
      <c r="E19" s="67">
        <v>-110</v>
      </c>
      <c r="F19" s="62">
        <f>(H15+10)*1.1</f>
        <v>23.1</v>
      </c>
      <c r="G19" s="11" t="s">
        <v>15</v>
      </c>
      <c r="H19" s="10" t="s">
        <v>16</v>
      </c>
      <c r="I19" s="11">
        <f>H15+10</f>
        <v>21</v>
      </c>
      <c r="J19" s="25"/>
      <c r="K19" s="13"/>
      <c r="M19" s="68"/>
    </row>
    <row r="20" spans="1:16">
      <c r="A20" s="61"/>
      <c r="B20" s="42" t="s">
        <v>64</v>
      </c>
      <c r="C20" s="43" t="s">
        <v>47</v>
      </c>
      <c r="D20" s="44" t="s">
        <v>65</v>
      </c>
      <c r="E20" s="67">
        <v>-110</v>
      </c>
      <c r="F20" s="62">
        <f>(H4+10)*1.1</f>
        <v>22</v>
      </c>
      <c r="G20" s="11" t="s">
        <v>15</v>
      </c>
      <c r="H20" s="10" t="s">
        <v>16</v>
      </c>
      <c r="I20" s="11">
        <f>H4+10</f>
        <v>20</v>
      </c>
      <c r="J20" s="25"/>
      <c r="K20" s="13"/>
    </row>
    <row r="21" spans="1:16">
      <c r="A21" s="61"/>
      <c r="B21" s="42" t="s">
        <v>66</v>
      </c>
      <c r="C21" s="43" t="s">
        <v>14</v>
      </c>
      <c r="D21" s="44" t="s">
        <v>18</v>
      </c>
      <c r="E21" s="67">
        <v>-105</v>
      </c>
      <c r="F21" s="62">
        <f>10*1.05</f>
        <v>10.5</v>
      </c>
      <c r="G21" s="11" t="s">
        <v>20</v>
      </c>
      <c r="H21" s="21">
        <v>10.5</v>
      </c>
      <c r="I21" s="11" t="s">
        <v>16</v>
      </c>
      <c r="J21" s="25"/>
      <c r="K21" s="13"/>
    </row>
    <row r="22" spans="1:16">
      <c r="A22" s="14"/>
      <c r="B22" s="51" t="s">
        <v>67</v>
      </c>
      <c r="C22" s="16" t="s">
        <v>14</v>
      </c>
      <c r="D22" s="17" t="s">
        <v>18</v>
      </c>
      <c r="E22" s="69">
        <v>-120</v>
      </c>
      <c r="F22" s="19">
        <f>10*1.2</f>
        <v>12</v>
      </c>
      <c r="G22" s="53" t="s">
        <v>15</v>
      </c>
      <c r="H22" s="10" t="s">
        <v>16</v>
      </c>
      <c r="I22" s="11">
        <v>10</v>
      </c>
      <c r="J22" s="25"/>
      <c r="K22" s="13"/>
    </row>
    <row r="23" spans="1:16">
      <c r="A23" s="36" t="s">
        <v>68</v>
      </c>
      <c r="B23" s="4" t="s">
        <v>64</v>
      </c>
      <c r="C23" s="43" t="s">
        <v>14</v>
      </c>
      <c r="D23" s="44" t="s">
        <v>61</v>
      </c>
      <c r="E23" s="67">
        <v>-110</v>
      </c>
      <c r="F23" s="8">
        <f>10*1.1</f>
        <v>11</v>
      </c>
      <c r="G23" s="9" t="s">
        <v>20</v>
      </c>
      <c r="H23" s="94">
        <v>11</v>
      </c>
      <c r="I23" s="11" t="s">
        <v>16</v>
      </c>
      <c r="J23" s="25"/>
      <c r="K23" s="13"/>
    </row>
    <row r="24" spans="1:16">
      <c r="A24" s="41"/>
      <c r="B24" s="42" t="s">
        <v>66</v>
      </c>
      <c r="C24" s="43" t="s">
        <v>47</v>
      </c>
      <c r="D24" s="44" t="s">
        <v>57</v>
      </c>
      <c r="E24" s="67">
        <v>-110</v>
      </c>
      <c r="F24" s="62">
        <f>(H21+10)*1.1</f>
        <v>22.55</v>
      </c>
      <c r="G24" s="11" t="s">
        <v>15</v>
      </c>
      <c r="H24" s="43" t="s">
        <v>16</v>
      </c>
      <c r="I24" s="11">
        <f>H21+10</f>
        <v>20.5</v>
      </c>
      <c r="J24" s="25"/>
      <c r="K24" s="13"/>
    </row>
    <row r="25" spans="1:16">
      <c r="A25" s="41"/>
      <c r="B25" s="42" t="s">
        <v>67</v>
      </c>
      <c r="C25" s="43" t="s">
        <v>14</v>
      </c>
      <c r="D25" s="44" t="s">
        <v>69</v>
      </c>
      <c r="E25" s="67">
        <v>-110</v>
      </c>
      <c r="F25" s="45">
        <f>10*1.1</f>
        <v>11</v>
      </c>
      <c r="G25" s="11" t="s">
        <v>15</v>
      </c>
      <c r="H25" s="43" t="s">
        <v>16</v>
      </c>
      <c r="I25" s="11">
        <v>10</v>
      </c>
      <c r="J25" s="25"/>
      <c r="K25" s="13"/>
    </row>
    <row r="26" spans="1:16">
      <c r="A26" s="26"/>
      <c r="B26" s="15" t="s">
        <v>70</v>
      </c>
      <c r="C26" s="16" t="s">
        <v>14</v>
      </c>
      <c r="D26" s="17" t="s">
        <v>65</v>
      </c>
      <c r="E26" s="69">
        <v>-110</v>
      </c>
      <c r="F26" s="52">
        <f>10*1.1</f>
        <v>11</v>
      </c>
      <c r="G26" s="53" t="s">
        <v>20</v>
      </c>
      <c r="H26" s="70">
        <v>11</v>
      </c>
      <c r="I26" s="11" t="s">
        <v>16</v>
      </c>
      <c r="K26" s="13"/>
    </row>
    <row r="27" spans="1:16">
      <c r="A27" s="71" t="s">
        <v>71</v>
      </c>
      <c r="B27" s="56" t="s">
        <v>72</v>
      </c>
      <c r="C27" s="5" t="s">
        <v>14</v>
      </c>
      <c r="D27" s="6" t="s">
        <v>48</v>
      </c>
      <c r="E27" s="65">
        <v>-125</v>
      </c>
      <c r="F27" s="24">
        <f>10*1.25</f>
        <v>12.5</v>
      </c>
      <c r="G27" s="9" t="s">
        <v>20</v>
      </c>
      <c r="H27" s="70">
        <v>12.5</v>
      </c>
      <c r="I27" s="11" t="s">
        <v>16</v>
      </c>
      <c r="K27" s="13"/>
      <c r="M27" s="72"/>
      <c r="N27" s="73"/>
    </row>
    <row r="28" spans="1:16">
      <c r="A28" s="41"/>
      <c r="B28" s="42" t="s">
        <v>72</v>
      </c>
      <c r="C28" s="43" t="s">
        <v>14</v>
      </c>
      <c r="D28" s="44" t="s">
        <v>48</v>
      </c>
      <c r="E28" s="67">
        <v>-125</v>
      </c>
      <c r="F28" s="45">
        <f>10*1.25</f>
        <v>12.5</v>
      </c>
      <c r="G28" s="11" t="s">
        <v>20</v>
      </c>
      <c r="H28" s="70">
        <v>12.5</v>
      </c>
      <c r="I28" s="11" t="s">
        <v>16</v>
      </c>
      <c r="K28" s="13"/>
      <c r="M28" s="35"/>
      <c r="N28" s="73"/>
    </row>
    <row r="29" spans="1:16">
      <c r="A29" s="41"/>
      <c r="B29" s="42" t="s">
        <v>66</v>
      </c>
      <c r="C29" s="43" t="s">
        <v>47</v>
      </c>
      <c r="D29" s="44" t="s">
        <v>73</v>
      </c>
      <c r="E29" s="74">
        <v>-110</v>
      </c>
      <c r="F29" s="45">
        <f>(H23+10)*1.1</f>
        <v>23.1</v>
      </c>
      <c r="G29" s="11" t="s">
        <v>15</v>
      </c>
      <c r="H29" s="35" t="s">
        <v>16</v>
      </c>
      <c r="I29" s="11">
        <f>H23+10</f>
        <v>21</v>
      </c>
      <c r="K29" s="13"/>
      <c r="M29" s="35"/>
      <c r="O29" s="75"/>
    </row>
    <row r="30" spans="1:16">
      <c r="A30" s="76"/>
      <c r="B30" s="42" t="s">
        <v>74</v>
      </c>
      <c r="C30" s="43" t="s">
        <v>14</v>
      </c>
      <c r="D30" s="44" t="s">
        <v>75</v>
      </c>
      <c r="E30" s="67" t="s">
        <v>76</v>
      </c>
      <c r="F30" s="45">
        <f>10*1.1</f>
        <v>11</v>
      </c>
      <c r="G30" s="11" t="s">
        <v>15</v>
      </c>
      <c r="H30" s="35" t="s">
        <v>16</v>
      </c>
      <c r="I30" s="11">
        <v>11</v>
      </c>
      <c r="K30" s="13"/>
      <c r="M30" s="35"/>
    </row>
    <row r="31" spans="1:16">
      <c r="A31" s="77"/>
      <c r="B31" s="51" t="s">
        <v>67</v>
      </c>
      <c r="C31" s="16" t="s">
        <v>47</v>
      </c>
      <c r="D31" s="17">
        <v>-3</v>
      </c>
      <c r="E31" s="18" t="s">
        <v>19</v>
      </c>
      <c r="F31" s="52">
        <f>(H26+10)</f>
        <v>21</v>
      </c>
      <c r="G31" s="53" t="s">
        <v>15</v>
      </c>
      <c r="H31" s="35" t="s">
        <v>16</v>
      </c>
      <c r="I31" s="11">
        <f>H26+10</f>
        <v>21</v>
      </c>
      <c r="K31" s="13"/>
      <c r="M31" s="35"/>
    </row>
    <row r="32" spans="1:16">
      <c r="A32" s="78" t="s">
        <v>77</v>
      </c>
      <c r="B32" s="79" t="s">
        <v>72</v>
      </c>
      <c r="C32" s="16" t="s">
        <v>47</v>
      </c>
      <c r="D32" s="30" t="s">
        <v>18</v>
      </c>
      <c r="E32" s="80" t="s">
        <v>19</v>
      </c>
      <c r="F32" s="81">
        <f>(H27+10)</f>
        <v>22.5</v>
      </c>
      <c r="G32" s="33" t="s">
        <v>15</v>
      </c>
      <c r="H32" s="35" t="s">
        <v>16</v>
      </c>
      <c r="I32" s="11">
        <f>H27+10</f>
        <v>22.5</v>
      </c>
      <c r="K32" s="13"/>
      <c r="M32" s="72"/>
    </row>
    <row r="33" spans="1:11">
      <c r="A33" s="36" t="s">
        <v>78</v>
      </c>
      <c r="B33" s="4" t="s">
        <v>79</v>
      </c>
      <c r="C33" s="5" t="s">
        <v>14</v>
      </c>
      <c r="D33" s="6" t="s">
        <v>51</v>
      </c>
      <c r="E33" s="24">
        <v>-110</v>
      </c>
      <c r="F33" s="24">
        <f>10*1.1</f>
        <v>11</v>
      </c>
      <c r="G33" s="9" t="s">
        <v>20</v>
      </c>
      <c r="H33" s="70">
        <v>11</v>
      </c>
      <c r="I33" s="11" t="s">
        <v>16</v>
      </c>
      <c r="K33" s="13"/>
    </row>
    <row r="34" spans="1:11">
      <c r="A34" s="41"/>
      <c r="B34" s="42" t="s">
        <v>74</v>
      </c>
      <c r="C34" s="43" t="s">
        <v>47</v>
      </c>
      <c r="D34" s="44" t="s">
        <v>80</v>
      </c>
      <c r="E34" s="45">
        <v>-110</v>
      </c>
      <c r="F34" s="82">
        <f>(H28+10)*1.1</f>
        <v>24.750000000000004</v>
      </c>
      <c r="G34" s="11" t="s">
        <v>20</v>
      </c>
      <c r="H34" s="70">
        <v>24.75</v>
      </c>
      <c r="I34" s="11" t="s">
        <v>16</v>
      </c>
      <c r="K34" s="13"/>
    </row>
    <row r="35" spans="1:11">
      <c r="A35" s="41"/>
      <c r="B35" s="42" t="s">
        <v>81</v>
      </c>
      <c r="C35" s="43" t="s">
        <v>14</v>
      </c>
      <c r="D35" s="44" t="s">
        <v>82</v>
      </c>
      <c r="E35" s="45">
        <v>-110</v>
      </c>
      <c r="F35" s="45">
        <f>10*1.1</f>
        <v>11</v>
      </c>
      <c r="G35" s="11" t="s">
        <v>15</v>
      </c>
      <c r="H35" s="35" t="s">
        <v>16</v>
      </c>
      <c r="I35" s="11">
        <v>10</v>
      </c>
      <c r="K35" s="13"/>
    </row>
    <row r="36" spans="1:11">
      <c r="A36" s="26"/>
      <c r="B36" s="15" t="s">
        <v>83</v>
      </c>
      <c r="C36" s="16" t="s">
        <v>14</v>
      </c>
      <c r="D36" s="83">
        <v>-3.5</v>
      </c>
      <c r="E36" s="52">
        <v>-115</v>
      </c>
      <c r="F36" s="52">
        <f>10*1.15</f>
        <v>11.5</v>
      </c>
      <c r="G36" s="53" t="s">
        <v>20</v>
      </c>
      <c r="H36" s="70">
        <v>11.5</v>
      </c>
      <c r="I36" s="11" t="s">
        <v>16</v>
      </c>
      <c r="K36" s="13"/>
    </row>
    <row r="37" spans="1:11">
      <c r="A37" s="71" t="s">
        <v>84</v>
      </c>
      <c r="B37" s="4" t="s">
        <v>85</v>
      </c>
      <c r="C37" s="5" t="s">
        <v>47</v>
      </c>
      <c r="D37" s="6" t="s">
        <v>86</v>
      </c>
      <c r="E37" s="24">
        <v>-110</v>
      </c>
      <c r="F37" s="24">
        <f>(H33+10)*1.1</f>
        <v>23.1</v>
      </c>
      <c r="G37" s="9" t="s">
        <v>15</v>
      </c>
      <c r="H37" s="35" t="s">
        <v>16</v>
      </c>
      <c r="I37" s="11">
        <f>H33+10</f>
        <v>21</v>
      </c>
      <c r="K37" s="13"/>
    </row>
    <row r="38" spans="1:11">
      <c r="A38" s="41"/>
      <c r="B38" s="42" t="s">
        <v>87</v>
      </c>
      <c r="C38" s="43" t="s">
        <v>47</v>
      </c>
      <c r="D38" s="44" t="s">
        <v>88</v>
      </c>
      <c r="E38" s="84">
        <v>-110</v>
      </c>
      <c r="F38" s="45">
        <f>(H36+10)*1.1</f>
        <v>23.650000000000002</v>
      </c>
      <c r="G38" s="11" t="s">
        <v>20</v>
      </c>
      <c r="H38" s="21">
        <v>23.65</v>
      </c>
      <c r="I38" s="11" t="s">
        <v>16</v>
      </c>
      <c r="J38" s="25"/>
      <c r="K38" s="13"/>
    </row>
    <row r="39" spans="1:11">
      <c r="A39" s="26"/>
      <c r="B39" s="15" t="s">
        <v>89</v>
      </c>
      <c r="C39" s="16" t="s">
        <v>90</v>
      </c>
      <c r="D39" s="17" t="s">
        <v>30</v>
      </c>
      <c r="E39" s="52">
        <v>-110</v>
      </c>
      <c r="F39" s="85">
        <f>(H28+H34+10)*1.1</f>
        <v>51.975000000000001</v>
      </c>
      <c r="G39" s="53" t="s">
        <v>15</v>
      </c>
      <c r="H39" s="10" t="s">
        <v>16</v>
      </c>
      <c r="I39" s="11">
        <f>H28+H34+10</f>
        <v>47.25</v>
      </c>
      <c r="J39" s="25"/>
      <c r="K39" s="13"/>
    </row>
    <row r="40" spans="1:11">
      <c r="A40" s="86" t="s">
        <v>91</v>
      </c>
      <c r="B40" s="28" t="s">
        <v>13</v>
      </c>
      <c r="C40" s="16" t="s">
        <v>90</v>
      </c>
      <c r="D40" s="30" t="s">
        <v>92</v>
      </c>
      <c r="E40" s="81">
        <v>-110</v>
      </c>
      <c r="F40" s="87">
        <f>(H36+H38+10)*1.1</f>
        <v>49.664999999999999</v>
      </c>
      <c r="G40" s="33" t="s">
        <v>15</v>
      </c>
      <c r="H40" s="90" t="s">
        <v>16</v>
      </c>
      <c r="I40" s="91">
        <f>H36+H38+10</f>
        <v>45.15</v>
      </c>
      <c r="J40" s="92"/>
      <c r="K40" s="93"/>
    </row>
    <row r="41" spans="1:11">
      <c r="D41" s="89"/>
      <c r="G41"/>
      <c r="H41"/>
      <c r="I41"/>
      <c r="J41"/>
      <c r="K41"/>
    </row>
    <row r="42" spans="1:11">
      <c r="D42" s="89"/>
      <c r="G42"/>
      <c r="H42"/>
      <c r="I42"/>
      <c r="J42"/>
      <c r="K42"/>
    </row>
    <row r="43" spans="1:11">
      <c r="D43" s="89"/>
      <c r="G43"/>
      <c r="H43"/>
      <c r="I43"/>
      <c r="J43"/>
      <c r="K43"/>
    </row>
    <row r="44" spans="1:11">
      <c r="D44" s="89"/>
      <c r="G44"/>
      <c r="H44"/>
      <c r="I44"/>
      <c r="J44"/>
      <c r="K44"/>
    </row>
    <row r="45" spans="1:11">
      <c r="D45" s="89"/>
      <c r="G45"/>
      <c r="H45"/>
      <c r="I45"/>
      <c r="J45"/>
      <c r="K45"/>
    </row>
    <row r="46" spans="1:11">
      <c r="D46" s="89"/>
      <c r="G46"/>
      <c r="H46"/>
      <c r="I46"/>
      <c r="J46"/>
      <c r="K46"/>
    </row>
    <row r="47" spans="1:11">
      <c r="D47" s="89"/>
      <c r="G47"/>
      <c r="H47"/>
      <c r="I47"/>
      <c r="J47"/>
      <c r="K47"/>
    </row>
    <row r="48" spans="1:11">
      <c r="D48" s="89"/>
      <c r="G48"/>
      <c r="H48"/>
      <c r="I48"/>
      <c r="J48"/>
      <c r="K48"/>
    </row>
    <row r="49" spans="7:11">
      <c r="G49"/>
      <c r="H49"/>
      <c r="I49"/>
      <c r="J49"/>
      <c r="K49"/>
    </row>
    <row r="50" spans="7:11">
      <c r="G50"/>
      <c r="H50"/>
      <c r="I50"/>
      <c r="J50"/>
      <c r="K50"/>
    </row>
    <row r="51" spans="7:11">
      <c r="G51"/>
      <c r="H51"/>
      <c r="I51"/>
      <c r="J51"/>
      <c r="K51"/>
    </row>
    <row r="52" spans="7:11">
      <c r="G52"/>
      <c r="H52"/>
      <c r="I52"/>
      <c r="J52"/>
      <c r="K52"/>
    </row>
    <row r="53" spans="7:11">
      <c r="G53"/>
      <c r="H53"/>
      <c r="I53"/>
      <c r="J53"/>
      <c r="K53"/>
    </row>
    <row r="54" spans="7:11">
      <c r="G54"/>
      <c r="H54"/>
      <c r="I54"/>
      <c r="J54"/>
      <c r="K54"/>
    </row>
    <row r="55" spans="7:11">
      <c r="G55"/>
      <c r="H55"/>
      <c r="I55"/>
      <c r="J55"/>
      <c r="K55"/>
    </row>
    <row r="56" spans="7:11">
      <c r="G56"/>
      <c r="H56"/>
      <c r="I56"/>
      <c r="J56"/>
      <c r="K56"/>
    </row>
    <row r="57" spans="7:11">
      <c r="G57"/>
      <c r="H57"/>
      <c r="I57"/>
      <c r="J57"/>
      <c r="K57"/>
    </row>
    <row r="58" spans="7:11">
      <c r="G58"/>
      <c r="H58"/>
      <c r="I58"/>
      <c r="J58"/>
      <c r="K58"/>
    </row>
    <row r="59" spans="7:11">
      <c r="G59"/>
      <c r="H59"/>
      <c r="I59"/>
      <c r="J59"/>
      <c r="K59"/>
    </row>
    <row r="60" spans="7:11">
      <c r="G60"/>
      <c r="H60"/>
      <c r="I60"/>
      <c r="J60"/>
      <c r="K60"/>
    </row>
    <row r="61" spans="7:11">
      <c r="G61"/>
      <c r="H61"/>
      <c r="I61"/>
      <c r="J61"/>
      <c r="K61"/>
    </row>
    <row r="62" spans="7:11">
      <c r="G62"/>
      <c r="H62"/>
      <c r="I62"/>
      <c r="J62"/>
      <c r="K62"/>
    </row>
    <row r="63" spans="7:11">
      <c r="G63"/>
      <c r="H63"/>
      <c r="I63"/>
      <c r="J63"/>
      <c r="K63"/>
    </row>
    <row r="64" spans="7:11">
      <c r="G64"/>
      <c r="H64"/>
      <c r="I64"/>
      <c r="J64"/>
      <c r="K64"/>
    </row>
    <row r="65" spans="7:11">
      <c r="G65"/>
      <c r="H65"/>
      <c r="I65"/>
      <c r="J65"/>
      <c r="K65"/>
    </row>
    <row r="66" spans="7:11">
      <c r="G66"/>
      <c r="H66"/>
      <c r="I66"/>
      <c r="J66"/>
      <c r="K66"/>
    </row>
    <row r="67" spans="7:11">
      <c r="G67"/>
      <c r="H67"/>
      <c r="I67"/>
      <c r="J67"/>
      <c r="K67"/>
    </row>
    <row r="68" spans="7:11">
      <c r="G68"/>
      <c r="H68"/>
      <c r="I68"/>
      <c r="J68"/>
      <c r="K68"/>
    </row>
    <row r="69" spans="7:11">
      <c r="G69"/>
      <c r="H69"/>
      <c r="I69"/>
      <c r="J69"/>
      <c r="K69"/>
    </row>
    <row r="70" spans="7:11">
      <c r="G70"/>
      <c r="H70"/>
      <c r="I70"/>
      <c r="J70"/>
      <c r="K70"/>
    </row>
    <row r="71" spans="7:11">
      <c r="G71"/>
      <c r="H71"/>
      <c r="I71"/>
      <c r="J71"/>
      <c r="K71"/>
    </row>
    <row r="72" spans="7:11">
      <c r="G72"/>
      <c r="H72"/>
      <c r="I72"/>
      <c r="J72"/>
      <c r="K72"/>
    </row>
    <row r="73" spans="7:11">
      <c r="G73"/>
      <c r="H73"/>
      <c r="I73"/>
      <c r="J73"/>
      <c r="K73"/>
    </row>
    <row r="74" spans="7:11">
      <c r="G74"/>
      <c r="H74"/>
      <c r="I74"/>
      <c r="J74"/>
      <c r="K74"/>
    </row>
    <row r="75" spans="7:11">
      <c r="G75"/>
      <c r="H75"/>
      <c r="I75"/>
      <c r="J75"/>
      <c r="K75"/>
    </row>
    <row r="76" spans="7:11">
      <c r="G76"/>
      <c r="H76"/>
      <c r="I76"/>
      <c r="J76"/>
      <c r="K76"/>
    </row>
    <row r="77" spans="7:11">
      <c r="G77"/>
      <c r="H77"/>
      <c r="I77"/>
      <c r="J77"/>
      <c r="K77"/>
    </row>
    <row r="78" spans="7:11">
      <c r="G78"/>
      <c r="H78"/>
      <c r="I78"/>
      <c r="J78"/>
      <c r="K78"/>
    </row>
    <row r="79" spans="7:11">
      <c r="G79"/>
      <c r="H79"/>
      <c r="I79"/>
      <c r="J79"/>
      <c r="K79"/>
    </row>
    <row r="80" spans="7:11">
      <c r="G80"/>
      <c r="H80"/>
      <c r="I80"/>
      <c r="J80"/>
      <c r="K80"/>
    </row>
    <row r="81" spans="7:11">
      <c r="G81"/>
      <c r="H81"/>
      <c r="I81"/>
      <c r="J81"/>
      <c r="K81"/>
    </row>
    <row r="82" spans="7:11">
      <c r="G82"/>
      <c r="H82"/>
      <c r="I82"/>
      <c r="J82"/>
      <c r="K82"/>
    </row>
    <row r="83" spans="7:11">
      <c r="G83"/>
      <c r="H83"/>
      <c r="I83"/>
      <c r="J83"/>
      <c r="K83"/>
    </row>
    <row r="84" spans="7:11">
      <c r="G84"/>
      <c r="H84"/>
      <c r="I84"/>
      <c r="J84"/>
      <c r="K84"/>
    </row>
    <row r="85" spans="7:11">
      <c r="G85"/>
      <c r="H85"/>
      <c r="I85"/>
      <c r="J85"/>
      <c r="K85"/>
    </row>
    <row r="86" spans="7:11">
      <c r="G86"/>
      <c r="H86"/>
      <c r="I86"/>
      <c r="J86"/>
      <c r="K86"/>
    </row>
    <row r="87" spans="7:11">
      <c r="G87"/>
      <c r="H87"/>
      <c r="I87"/>
      <c r="J87"/>
      <c r="K87"/>
    </row>
    <row r="88" spans="7:11">
      <c r="G88"/>
      <c r="H88"/>
      <c r="I88"/>
      <c r="J88"/>
      <c r="K88"/>
    </row>
    <row r="89" spans="7:11">
      <c r="G89"/>
      <c r="H89"/>
      <c r="I89"/>
      <c r="J89"/>
      <c r="K89"/>
    </row>
    <row r="90" spans="7:11">
      <c r="G90"/>
      <c r="H90"/>
      <c r="I90"/>
      <c r="J90"/>
      <c r="K90"/>
    </row>
    <row r="91" spans="7:11">
      <c r="G91"/>
      <c r="H91"/>
      <c r="I91"/>
      <c r="J91"/>
      <c r="K91"/>
    </row>
    <row r="92" spans="7:11">
      <c r="G92"/>
      <c r="H92"/>
      <c r="I92"/>
      <c r="J92"/>
      <c r="K92"/>
    </row>
    <row r="93" spans="7:11">
      <c r="G93"/>
      <c r="H93"/>
      <c r="I93"/>
      <c r="J93"/>
      <c r="K93"/>
    </row>
    <row r="94" spans="7:11">
      <c r="G94"/>
      <c r="H94"/>
      <c r="I94"/>
      <c r="J94"/>
      <c r="K94"/>
    </row>
    <row r="95" spans="7:11">
      <c r="G95"/>
      <c r="H95"/>
      <c r="I95"/>
      <c r="J95"/>
      <c r="K95"/>
    </row>
    <row r="96" spans="7:11">
      <c r="G96"/>
      <c r="H96"/>
      <c r="I96"/>
      <c r="J96"/>
      <c r="K96"/>
    </row>
    <row r="97" spans="7:11">
      <c r="G97"/>
      <c r="H97"/>
      <c r="I97"/>
      <c r="J97"/>
      <c r="K97"/>
    </row>
    <row r="98" spans="7:11">
      <c r="G98"/>
      <c r="H98"/>
      <c r="I98"/>
      <c r="J98"/>
      <c r="K98"/>
    </row>
    <row r="99" spans="7:11">
      <c r="G99"/>
      <c r="H99"/>
      <c r="I99"/>
      <c r="J99"/>
      <c r="K99"/>
    </row>
    <row r="100" spans="7:11">
      <c r="G100"/>
      <c r="H100"/>
      <c r="I100"/>
      <c r="J100"/>
      <c r="K100"/>
    </row>
    <row r="101" spans="7:11">
      <c r="G101"/>
      <c r="H101"/>
      <c r="I101"/>
      <c r="J101"/>
      <c r="K101"/>
    </row>
    <row r="102" spans="7:11">
      <c r="G102"/>
      <c r="H102"/>
      <c r="I102"/>
      <c r="J102"/>
      <c r="K102"/>
    </row>
    <row r="103" spans="7:11">
      <c r="G103"/>
      <c r="H103"/>
      <c r="I103"/>
      <c r="J103"/>
      <c r="K103"/>
    </row>
    <row r="104" spans="7:11">
      <c r="G104"/>
      <c r="H104"/>
      <c r="I104"/>
      <c r="J104"/>
      <c r="K104"/>
    </row>
    <row r="105" spans="7:11">
      <c r="G105"/>
      <c r="H105"/>
      <c r="I105"/>
      <c r="J105"/>
      <c r="K105"/>
    </row>
    <row r="106" spans="7:11">
      <c r="G106"/>
      <c r="H106"/>
      <c r="I106"/>
      <c r="J106"/>
      <c r="K106"/>
    </row>
    <row r="107" spans="7:11">
      <c r="G107"/>
      <c r="H107"/>
      <c r="I107"/>
      <c r="J107"/>
      <c r="K107"/>
    </row>
    <row r="108" spans="7:11">
      <c r="G108"/>
      <c r="H108"/>
      <c r="I108"/>
      <c r="J108"/>
      <c r="K108"/>
    </row>
    <row r="109" spans="7:11">
      <c r="G109"/>
      <c r="H109"/>
      <c r="I109"/>
      <c r="J109"/>
      <c r="K109"/>
    </row>
    <row r="110" spans="7:11">
      <c r="G110"/>
      <c r="H110"/>
      <c r="I110"/>
      <c r="J110"/>
      <c r="K110"/>
    </row>
    <row r="111" spans="7:11">
      <c r="G111"/>
      <c r="H111"/>
      <c r="I111"/>
      <c r="J111"/>
      <c r="K111"/>
    </row>
    <row r="112" spans="7:11">
      <c r="G112"/>
      <c r="H112"/>
      <c r="I112"/>
      <c r="J112"/>
      <c r="K112"/>
    </row>
    <row r="113" spans="7:11">
      <c r="G113"/>
      <c r="H113"/>
      <c r="I113"/>
      <c r="J113"/>
      <c r="K113"/>
    </row>
    <row r="114" spans="7:11">
      <c r="G114"/>
      <c r="H114"/>
      <c r="I114"/>
      <c r="J114"/>
      <c r="K114"/>
    </row>
    <row r="115" spans="7:11">
      <c r="G115"/>
      <c r="H115"/>
      <c r="I115"/>
      <c r="J115"/>
      <c r="K115"/>
    </row>
    <row r="116" spans="7:11">
      <c r="G116"/>
      <c r="H116"/>
      <c r="I116"/>
      <c r="J116"/>
      <c r="K116"/>
    </row>
    <row r="117" spans="7:11">
      <c r="G117"/>
      <c r="H117"/>
      <c r="I117"/>
      <c r="J117"/>
      <c r="K117"/>
    </row>
    <row r="118" spans="7:11">
      <c r="G118"/>
      <c r="H118"/>
      <c r="I118"/>
      <c r="J118"/>
      <c r="K118"/>
    </row>
    <row r="119" spans="7:11">
      <c r="G119"/>
      <c r="H119"/>
      <c r="I119"/>
      <c r="J119"/>
      <c r="K119"/>
    </row>
    <row r="120" spans="7:11">
      <c r="G120"/>
      <c r="H120"/>
      <c r="I120"/>
      <c r="J120"/>
      <c r="K120"/>
    </row>
    <row r="121" spans="7:11">
      <c r="G121"/>
      <c r="H121"/>
      <c r="I121"/>
      <c r="J121"/>
      <c r="K121"/>
    </row>
    <row r="122" spans="7:11">
      <c r="G122"/>
      <c r="H122"/>
      <c r="I122"/>
      <c r="J122"/>
      <c r="K122"/>
    </row>
    <row r="123" spans="7:11">
      <c r="G123"/>
      <c r="H123"/>
      <c r="I123"/>
      <c r="J123"/>
      <c r="K123"/>
    </row>
    <row r="124" spans="7:11">
      <c r="G124"/>
      <c r="H124"/>
      <c r="I124"/>
      <c r="J124"/>
      <c r="K124"/>
    </row>
    <row r="125" spans="7:11">
      <c r="G125"/>
      <c r="H125"/>
      <c r="I125"/>
      <c r="J125"/>
      <c r="K125"/>
    </row>
    <row r="126" spans="7:11">
      <c r="G126"/>
      <c r="H126"/>
      <c r="I126"/>
      <c r="J126"/>
      <c r="K126"/>
    </row>
    <row r="127" spans="7:11">
      <c r="G127"/>
      <c r="H127"/>
      <c r="I127"/>
      <c r="J127"/>
      <c r="K127"/>
    </row>
    <row r="128" spans="7:11">
      <c r="G128"/>
      <c r="H128"/>
      <c r="I128"/>
      <c r="J128"/>
      <c r="K128"/>
    </row>
    <row r="129" spans="7:11">
      <c r="G129"/>
      <c r="H129"/>
      <c r="I129"/>
      <c r="J129"/>
      <c r="K129"/>
    </row>
    <row r="130" spans="7:11">
      <c r="G130"/>
      <c r="H130"/>
      <c r="I130"/>
      <c r="J130"/>
      <c r="K130"/>
    </row>
    <row r="131" spans="7:11">
      <c r="G131"/>
      <c r="H131"/>
      <c r="I131"/>
      <c r="J131"/>
      <c r="K131"/>
    </row>
    <row r="132" spans="7:11">
      <c r="G132"/>
      <c r="H132"/>
      <c r="I132"/>
      <c r="J132"/>
      <c r="K132"/>
    </row>
    <row r="133" spans="7:11">
      <c r="G133"/>
      <c r="H133"/>
      <c r="I133"/>
      <c r="J133"/>
      <c r="K133"/>
    </row>
    <row r="134" spans="7:11">
      <c r="G134"/>
      <c r="H134"/>
      <c r="I134"/>
      <c r="J134"/>
      <c r="K134"/>
    </row>
    <row r="135" spans="7:11">
      <c r="G135"/>
      <c r="H135"/>
      <c r="I135"/>
      <c r="J135"/>
      <c r="K135"/>
    </row>
    <row r="136" spans="7:11">
      <c r="G136"/>
      <c r="H136"/>
      <c r="I136"/>
      <c r="J136"/>
      <c r="K136"/>
    </row>
    <row r="137" spans="7:11">
      <c r="G137"/>
      <c r="H137"/>
      <c r="I137"/>
      <c r="J137"/>
      <c r="K137"/>
    </row>
    <row r="138" spans="7:11">
      <c r="G138"/>
      <c r="H138"/>
      <c r="I138"/>
      <c r="J138"/>
      <c r="K138"/>
    </row>
    <row r="139" spans="7:11">
      <c r="G139"/>
      <c r="H139"/>
      <c r="I139"/>
      <c r="J139"/>
      <c r="K139"/>
    </row>
    <row r="140" spans="7:11">
      <c r="G140"/>
      <c r="H140"/>
      <c r="I140"/>
      <c r="J140"/>
      <c r="K140"/>
    </row>
    <row r="141" spans="7:11">
      <c r="G141"/>
      <c r="H141"/>
      <c r="I141"/>
      <c r="J141"/>
      <c r="K141"/>
    </row>
    <row r="142" spans="7:11">
      <c r="G142"/>
      <c r="H142"/>
      <c r="I142"/>
      <c r="J142"/>
      <c r="K142"/>
    </row>
    <row r="143" spans="7:11">
      <c r="G143"/>
      <c r="H143"/>
      <c r="I143"/>
      <c r="J143"/>
      <c r="K143"/>
    </row>
    <row r="144" spans="7:11">
      <c r="G144"/>
      <c r="H144"/>
      <c r="I144"/>
      <c r="J144"/>
      <c r="K144"/>
    </row>
    <row r="145" spans="7:11">
      <c r="G145"/>
      <c r="H145"/>
      <c r="I145"/>
      <c r="J145"/>
      <c r="K145"/>
    </row>
    <row r="146" spans="7:11">
      <c r="G146"/>
      <c r="H146"/>
      <c r="I146"/>
      <c r="J146"/>
      <c r="K146"/>
    </row>
    <row r="147" spans="7:11">
      <c r="G147"/>
      <c r="H147"/>
      <c r="I147"/>
      <c r="J147"/>
      <c r="K147"/>
    </row>
    <row r="148" spans="7:11">
      <c r="G148"/>
      <c r="H148"/>
      <c r="I148"/>
      <c r="J148"/>
      <c r="K148"/>
    </row>
    <row r="149" spans="7:11">
      <c r="G149"/>
      <c r="H149"/>
      <c r="I149"/>
      <c r="J149"/>
      <c r="K149"/>
    </row>
    <row r="150" spans="7:11">
      <c r="G150"/>
      <c r="H150"/>
      <c r="I150"/>
      <c r="J150"/>
      <c r="K150"/>
    </row>
    <row r="151" spans="7:11">
      <c r="G151"/>
      <c r="H151"/>
      <c r="I151"/>
      <c r="J151"/>
      <c r="K151"/>
    </row>
    <row r="152" spans="7:11">
      <c r="G152"/>
      <c r="H152"/>
      <c r="I152"/>
      <c r="J152"/>
      <c r="K152"/>
    </row>
    <row r="153" spans="7:11">
      <c r="G153"/>
      <c r="H153"/>
      <c r="I153"/>
      <c r="J153"/>
      <c r="K153"/>
    </row>
    <row r="154" spans="7:11">
      <c r="G154"/>
      <c r="H154"/>
      <c r="I154"/>
      <c r="J154"/>
      <c r="K154"/>
    </row>
    <row r="155" spans="7:11">
      <c r="G155"/>
      <c r="H155"/>
      <c r="I155"/>
      <c r="J155"/>
      <c r="K155"/>
    </row>
    <row r="156" spans="7:11">
      <c r="G156"/>
      <c r="H156"/>
      <c r="I156"/>
      <c r="J156"/>
      <c r="K156"/>
    </row>
    <row r="157" spans="7:11">
      <c r="G157"/>
      <c r="H157"/>
      <c r="I157"/>
      <c r="J157"/>
      <c r="K157"/>
    </row>
    <row r="158" spans="7:11">
      <c r="G158"/>
      <c r="H158"/>
      <c r="I158"/>
      <c r="J158"/>
      <c r="K158"/>
    </row>
  </sheetData>
  <mergeCells count="3">
    <mergeCell ref="A2:K2"/>
    <mergeCell ref="C6:G6"/>
    <mergeCell ref="C17:G17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NFL</vt:lpstr>
      <vt:lpstr>NFL (corrected bets)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</dc:creator>
  <cp:lastModifiedBy>Gabriel</cp:lastModifiedBy>
  <dcterms:created xsi:type="dcterms:W3CDTF">2011-01-28T22:25:49Z</dcterms:created>
  <dcterms:modified xsi:type="dcterms:W3CDTF">2011-02-27T21:01:20Z</dcterms:modified>
</cp:coreProperties>
</file>